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 - odtěžení nánosů k..." sheetId="2" r:id="rId2"/>
    <sheet name="SO-02 - odtěžení nánosů k..." sheetId="3" r:id="rId3"/>
    <sheet name="SO-03 - odtěžení nánosů k..." sheetId="4" r:id="rId4"/>
    <sheet name="SO-04 - úsek km 0,556 - 0..." sheetId="5" r:id="rId5"/>
    <sheet name="SO-05 - odtěžení nánosů k..." sheetId="6" r:id="rId6"/>
    <sheet name="VON - vedlejší a ostatní 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'SO-01 - odtěžení nánosů k...'!$C$117:$K$137</definedName>
    <definedName name="_xlnm.Print_Area" localSheetId="1">'SO-01 - odtěžení nánosů k...'!$C$4:$J$76,'SO-01 - odtěžení nánosů k...'!$C$82:$J$99,'SO-01 - odtěžení nánosů k...'!$C$105:$K$137</definedName>
    <definedName name="_xlnm.Print_Titles" localSheetId="1">'SO-01 - odtěžení nánosů k...'!$117:$117</definedName>
    <definedName name="_xlnm._FilterDatabase" localSheetId="2" hidden="1">'SO-02 - odtěžení nánosů k...'!$C$117:$K$137</definedName>
    <definedName name="_xlnm.Print_Area" localSheetId="2">'SO-02 - odtěžení nánosů k...'!$C$4:$J$76,'SO-02 - odtěžení nánosů k...'!$C$82:$J$99,'SO-02 - odtěžení nánosů k...'!$C$105:$K$137</definedName>
    <definedName name="_xlnm.Print_Titles" localSheetId="2">'SO-02 - odtěžení nánosů k...'!$117:$117</definedName>
    <definedName name="_xlnm._FilterDatabase" localSheetId="3" hidden="1">'SO-03 - odtěžení nánosů k...'!$C$117:$K$146</definedName>
    <definedName name="_xlnm.Print_Area" localSheetId="3">'SO-03 - odtěžení nánosů k...'!$C$4:$J$76,'SO-03 - odtěžení nánosů k...'!$C$82:$J$99,'SO-03 - odtěžení nánosů k...'!$C$105:$K$146</definedName>
    <definedName name="_xlnm.Print_Titles" localSheetId="3">'SO-03 - odtěžení nánosů k...'!$117:$117</definedName>
    <definedName name="_xlnm._FilterDatabase" localSheetId="4" hidden="1">'SO-04 - úsek km 0,556 - 0...'!$C$119:$K$137</definedName>
    <definedName name="_xlnm.Print_Area" localSheetId="4">'SO-04 - úsek km 0,556 - 0...'!$C$4:$J$76,'SO-04 - úsek km 0,556 - 0...'!$C$82:$J$101,'SO-04 - úsek km 0,556 - 0...'!$C$107:$K$137</definedName>
    <definedName name="_xlnm.Print_Titles" localSheetId="4">'SO-04 - úsek km 0,556 - 0...'!$119:$119</definedName>
    <definedName name="_xlnm._FilterDatabase" localSheetId="5" hidden="1">'SO-05 - odtěžení nánosů k...'!$C$117:$K$153</definedName>
    <definedName name="_xlnm.Print_Area" localSheetId="5">'SO-05 - odtěžení nánosů k...'!$C$4:$J$76,'SO-05 - odtěžení nánosů k...'!$C$82:$J$99,'SO-05 - odtěžení nánosů k...'!$C$105:$K$153</definedName>
    <definedName name="_xlnm.Print_Titles" localSheetId="5">'SO-05 - odtěžení nánosů k...'!$117:$117</definedName>
    <definedName name="_xlnm._FilterDatabase" localSheetId="6" hidden="1">'VON - vedlejší a ostatní ...'!$C$121:$K$142</definedName>
    <definedName name="_xlnm.Print_Area" localSheetId="6">'VON - vedlejší a ostatní ...'!$C$4:$J$76,'VON - vedlejší a ostatní ...'!$C$82:$J$103,'VON - vedlejší a ostatní ...'!$C$109:$K$142</definedName>
    <definedName name="_xlnm.Print_Titles" localSheetId="6">'VON - vedlejší a ostatní ...'!$121:$121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41"/>
  <c r="BH141"/>
  <c r="BG141"/>
  <c r="BF141"/>
  <c r="T141"/>
  <c r="T140"/>
  <c r="R141"/>
  <c r="R140"/>
  <c r="P141"/>
  <c r="P140"/>
  <c r="BI138"/>
  <c r="BH138"/>
  <c r="BG138"/>
  <c r="BF138"/>
  <c r="T138"/>
  <c r="T137"/>
  <c r="R138"/>
  <c r="R137"/>
  <c r="P138"/>
  <c r="P137"/>
  <c r="BI135"/>
  <c r="BH135"/>
  <c r="BG135"/>
  <c r="BF135"/>
  <c r="T135"/>
  <c r="T134"/>
  <c r="R135"/>
  <c r="R134"/>
  <c r="P135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T124"/>
  <c r="R125"/>
  <c r="R124"/>
  <c r="P125"/>
  <c r="P124"/>
  <c r="J119"/>
  <c r="F116"/>
  <c r="E114"/>
  <c r="J92"/>
  <c r="F89"/>
  <c r="E87"/>
  <c r="J21"/>
  <c r="E21"/>
  <c r="J118"/>
  <c r="J20"/>
  <c r="J18"/>
  <c r="E18"/>
  <c r="F119"/>
  <c r="J17"/>
  <c r="J15"/>
  <c r="E15"/>
  <c r="F91"/>
  <c r="J14"/>
  <c r="J12"/>
  <c r="J116"/>
  <c r="E7"/>
  <c r="E85"/>
  <c i="6" r="J37"/>
  <c r="J36"/>
  <c i="1" r="AY99"/>
  <c i="6" r="J35"/>
  <c i="1" r="AX99"/>
  <c i="6"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5"/>
  <c r="BH125"/>
  <c r="BG125"/>
  <c r="BF125"/>
  <c r="T125"/>
  <c r="R125"/>
  <c r="P125"/>
  <c r="BI124"/>
  <c r="BH124"/>
  <c r="BG124"/>
  <c r="BF124"/>
  <c r="T124"/>
  <c r="R124"/>
  <c r="P124"/>
  <c r="BI121"/>
  <c r="BH121"/>
  <c r="BG121"/>
  <c r="BF121"/>
  <c r="T121"/>
  <c r="R121"/>
  <c r="P121"/>
  <c r="J115"/>
  <c r="F112"/>
  <c r="E110"/>
  <c r="J92"/>
  <c r="F89"/>
  <c r="E87"/>
  <c r="J21"/>
  <c r="E21"/>
  <c r="J114"/>
  <c r="J20"/>
  <c r="J18"/>
  <c r="E18"/>
  <c r="F115"/>
  <c r="J17"/>
  <c r="J15"/>
  <c r="E15"/>
  <c r="F91"/>
  <c r="J14"/>
  <c r="J12"/>
  <c r="J89"/>
  <c r="E7"/>
  <c r="E85"/>
  <c i="5" r="J37"/>
  <c r="J36"/>
  <c i="1" r="AY98"/>
  <c i="5" r="J35"/>
  <c i="1" r="AX98"/>
  <c i="5" r="BI137"/>
  <c r="BH137"/>
  <c r="BG137"/>
  <c r="BF137"/>
  <c r="T137"/>
  <c r="T136"/>
  <c r="R137"/>
  <c r="R136"/>
  <c r="P137"/>
  <c r="P136"/>
  <c r="BI132"/>
  <c r="BH132"/>
  <c r="BG132"/>
  <c r="BF132"/>
  <c r="T132"/>
  <c r="T131"/>
  <c r="R132"/>
  <c r="R131"/>
  <c r="P132"/>
  <c r="P131"/>
  <c r="BI128"/>
  <c r="BH128"/>
  <c r="BG128"/>
  <c r="BF128"/>
  <c r="T128"/>
  <c r="R128"/>
  <c r="P128"/>
  <c r="BI127"/>
  <c r="BH127"/>
  <c r="BG127"/>
  <c r="BF127"/>
  <c r="T127"/>
  <c r="R127"/>
  <c r="P127"/>
  <c r="BI123"/>
  <c r="BH123"/>
  <c r="BG123"/>
  <c r="BF123"/>
  <c r="T123"/>
  <c r="R123"/>
  <c r="P123"/>
  <c r="J117"/>
  <c r="F114"/>
  <c r="E112"/>
  <c r="J92"/>
  <c r="F89"/>
  <c r="E87"/>
  <c r="J21"/>
  <c r="E21"/>
  <c r="J116"/>
  <c r="J20"/>
  <c r="J18"/>
  <c r="E18"/>
  <c r="F92"/>
  <c r="J17"/>
  <c r="J15"/>
  <c r="E15"/>
  <c r="F116"/>
  <c r="J14"/>
  <c r="J12"/>
  <c r="J89"/>
  <c r="E7"/>
  <c r="E110"/>
  <c i="4" r="J37"/>
  <c r="J36"/>
  <c i="1" r="AY97"/>
  <c i="4" r="J35"/>
  <c i="1" r="AX97"/>
  <c i="4"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1"/>
  <c r="BH121"/>
  <c r="BG121"/>
  <c r="BF121"/>
  <c r="T121"/>
  <c r="R121"/>
  <c r="P121"/>
  <c r="J115"/>
  <c r="F112"/>
  <c r="E110"/>
  <c r="J92"/>
  <c r="F89"/>
  <c r="E87"/>
  <c r="J21"/>
  <c r="E21"/>
  <c r="J91"/>
  <c r="J20"/>
  <c r="J18"/>
  <c r="E18"/>
  <c r="F115"/>
  <c r="J17"/>
  <c r="J15"/>
  <c r="E15"/>
  <c r="F114"/>
  <c r="J14"/>
  <c r="J12"/>
  <c r="J112"/>
  <c r="E7"/>
  <c r="E85"/>
  <c i="3" r="J37"/>
  <c r="J36"/>
  <c i="1" r="AY96"/>
  <c i="3" r="J35"/>
  <c i="1" r="AX96"/>
  <c i="3"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5"/>
  <c r="F112"/>
  <c r="E110"/>
  <c r="J92"/>
  <c r="F89"/>
  <c r="E87"/>
  <c r="J21"/>
  <c r="E21"/>
  <c r="J114"/>
  <c r="J20"/>
  <c r="J18"/>
  <c r="E18"/>
  <c r="F115"/>
  <c r="J17"/>
  <c r="J15"/>
  <c r="E15"/>
  <c r="F114"/>
  <c r="J14"/>
  <c r="J12"/>
  <c r="J112"/>
  <c r="E7"/>
  <c r="E85"/>
  <c i="2" r="J37"/>
  <c r="J36"/>
  <c i="1" r="AY95"/>
  <c i="2" r="J35"/>
  <c i="1" r="AX95"/>
  <c i="2"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24"/>
  <c r="BH124"/>
  <c r="BG124"/>
  <c r="BF124"/>
  <c r="T124"/>
  <c r="R124"/>
  <c r="P124"/>
  <c r="BI121"/>
  <c r="BH121"/>
  <c r="BG121"/>
  <c r="BF121"/>
  <c r="T121"/>
  <c r="R121"/>
  <c r="P121"/>
  <c r="J115"/>
  <c r="F112"/>
  <c r="E110"/>
  <c r="J92"/>
  <c r="F89"/>
  <c r="E87"/>
  <c r="J21"/>
  <c r="E21"/>
  <c r="J114"/>
  <c r="J20"/>
  <c r="J18"/>
  <c r="E18"/>
  <c r="F115"/>
  <c r="J17"/>
  <c r="J15"/>
  <c r="E15"/>
  <c r="F114"/>
  <c r="J14"/>
  <c r="J12"/>
  <c r="J112"/>
  <c r="E7"/>
  <c r="E108"/>
  <c i="1" r="L90"/>
  <c r="AM90"/>
  <c r="AM89"/>
  <c r="L89"/>
  <c r="AM87"/>
  <c r="L87"/>
  <c r="L85"/>
  <c r="L84"/>
  <c i="2" r="J135"/>
  <c r="BK132"/>
  <c r="BK131"/>
  <c r="J124"/>
  <c i="3" r="J133"/>
  <c r="BK136"/>
  <c r="J127"/>
  <c i="4" r="BK141"/>
  <c r="J132"/>
  <c r="BK128"/>
  <c r="J138"/>
  <c r="J141"/>
  <c r="J121"/>
  <c i="5" r="BK132"/>
  <c r="J132"/>
  <c r="BK127"/>
  <c i="6" r="BK134"/>
  <c r="J140"/>
  <c r="BK125"/>
  <c r="J134"/>
  <c r="J133"/>
  <c r="BK121"/>
  <c i="7" r="BK135"/>
  <c i="2" r="BK135"/>
  <c i="1" r="AS94"/>
  <c i="3" r="J130"/>
  <c r="J121"/>
  <c r="J124"/>
  <c i="4" r="BK138"/>
  <c r="BK129"/>
  <c r="J143"/>
  <c r="J144"/>
  <c r="BK135"/>
  <c r="J128"/>
  <c i="5" r="BK123"/>
  <c r="J137"/>
  <c i="6" r="BK152"/>
  <c r="J121"/>
  <c r="BK146"/>
  <c r="J152"/>
  <c r="J125"/>
  <c r="BK137"/>
  <c i="7" r="J138"/>
  <c r="BK141"/>
  <c r="BK128"/>
  <c r="BK125"/>
  <c r="J128"/>
  <c r="J125"/>
  <c r="J135"/>
  <c i="2" r="J121"/>
  <c r="BK137"/>
  <c r="J131"/>
  <c i="3" r="J136"/>
  <c r="BK127"/>
  <c i="4" r="BK144"/>
  <c i="5" r="J127"/>
  <c r="J123"/>
  <c i="6" r="BK140"/>
  <c r="J146"/>
  <c r="BK133"/>
  <c r="J137"/>
  <c r="J124"/>
  <c i="7" r="J132"/>
  <c r="BK138"/>
  <c i="2" r="BK121"/>
  <c r="J132"/>
  <c r="J137"/>
  <c r="BK124"/>
  <c i="3" r="BK133"/>
  <c r="BK124"/>
  <c r="BK130"/>
  <c r="BK121"/>
  <c i="4" r="BK132"/>
  <c r="J129"/>
  <c r="BK121"/>
  <c r="J135"/>
  <c r="BK143"/>
  <c i="5" r="BK128"/>
  <c r="BK137"/>
  <c r="J128"/>
  <c i="6" r="BK124"/>
  <c r="J132"/>
  <c r="BK149"/>
  <c r="J149"/>
  <c r="BK132"/>
  <c i="7" r="BK132"/>
  <c r="BK130"/>
  <c r="J130"/>
  <c r="J141"/>
  <c i="2" l="1" r="R120"/>
  <c r="R119"/>
  <c r="R118"/>
  <c i="3" r="BK120"/>
  <c r="J120"/>
  <c r="J98"/>
  <c i="4" r="T120"/>
  <c r="T119"/>
  <c r="T118"/>
  <c i="5" r="R122"/>
  <c r="R121"/>
  <c r="R120"/>
  <c i="7" r="T127"/>
  <c r="T123"/>
  <c r="T122"/>
  <c i="2" r="BK120"/>
  <c r="BK119"/>
  <c r="J119"/>
  <c r="J97"/>
  <c i="3" r="P120"/>
  <c r="P119"/>
  <c r="P118"/>
  <c i="1" r="AU96"/>
  <c i="4" r="BK120"/>
  <c r="J120"/>
  <c r="J98"/>
  <c i="7" r="BK127"/>
  <c r="J127"/>
  <c r="J99"/>
  <c i="5" r="BK122"/>
  <c r="T122"/>
  <c r="T121"/>
  <c r="T120"/>
  <c i="6" r="P120"/>
  <c r="P119"/>
  <c r="P118"/>
  <c i="1" r="AU99"/>
  <c i="6" r="R120"/>
  <c r="R119"/>
  <c r="R118"/>
  <c i="7" r="P127"/>
  <c r="P123"/>
  <c r="P122"/>
  <c i="1" r="AU100"/>
  <c i="2" r="P120"/>
  <c r="P119"/>
  <c r="P118"/>
  <c i="1" r="AU95"/>
  <c i="3" r="R120"/>
  <c r="R119"/>
  <c r="R118"/>
  <c i="4" r="R120"/>
  <c r="R119"/>
  <c r="R118"/>
  <c i="6" r="BK120"/>
  <c r="BK119"/>
  <c r="BK118"/>
  <c r="J118"/>
  <c r="T120"/>
  <c r="T119"/>
  <c r="T118"/>
  <c i="7" r="R127"/>
  <c r="R123"/>
  <c r="R122"/>
  <c i="2" r="T120"/>
  <c r="T119"/>
  <c r="T118"/>
  <c i="3" r="T120"/>
  <c r="T119"/>
  <c r="T118"/>
  <c i="4" r="P120"/>
  <c r="P119"/>
  <c r="P118"/>
  <c i="1" r="AU97"/>
  <c i="5" r="P122"/>
  <c r="P121"/>
  <c r="P120"/>
  <c i="1" r="AU98"/>
  <c i="7" r="BK140"/>
  <c r="J140"/>
  <c r="J102"/>
  <c r="BK137"/>
  <c r="J137"/>
  <c r="J101"/>
  <c i="5" r="BK131"/>
  <c r="J131"/>
  <c r="J99"/>
  <c r="BK136"/>
  <c r="J136"/>
  <c r="J100"/>
  <c i="7" r="BK124"/>
  <c r="J124"/>
  <c r="J98"/>
  <c r="BK134"/>
  <c r="J134"/>
  <c r="J100"/>
  <c r="J89"/>
  <c r="E112"/>
  <c r="BE135"/>
  <c r="J91"/>
  <c r="F118"/>
  <c r="BE138"/>
  <c r="BE141"/>
  <c i="6" r="J96"/>
  <c r="J119"/>
  <c r="J97"/>
  <c r="J120"/>
  <c r="J98"/>
  <c i="7" r="F92"/>
  <c r="BE130"/>
  <c r="BE132"/>
  <c r="BE125"/>
  <c r="BE128"/>
  <c i="6" r="J91"/>
  <c r="J112"/>
  <c r="BE125"/>
  <c r="BE134"/>
  <c r="BE149"/>
  <c r="BE152"/>
  <c i="5" r="J122"/>
  <c r="J98"/>
  <c i="6" r="F92"/>
  <c r="F114"/>
  <c r="BE121"/>
  <c r="BE146"/>
  <c r="E108"/>
  <c r="BE124"/>
  <c r="BE132"/>
  <c r="BE133"/>
  <c r="BE140"/>
  <c r="BE137"/>
  <c i="5" r="F91"/>
  <c r="J114"/>
  <c r="BE123"/>
  <c r="F117"/>
  <c r="BE132"/>
  <c r="E85"/>
  <c r="J91"/>
  <c r="BE127"/>
  <c r="BE128"/>
  <c r="BE137"/>
  <c i="4" r="BK119"/>
  <c r="BK118"/>
  <c r="J118"/>
  <c r="J96"/>
  <c i="3" r="BK119"/>
  <c r="J119"/>
  <c r="J97"/>
  <c i="4" r="F91"/>
  <c r="F92"/>
  <c r="BE121"/>
  <c r="BE138"/>
  <c r="E108"/>
  <c r="J114"/>
  <c r="BE128"/>
  <c r="BE143"/>
  <c r="BE144"/>
  <c r="BE135"/>
  <c r="J89"/>
  <c r="BE141"/>
  <c r="BE129"/>
  <c r="BE132"/>
  <c i="3" r="J91"/>
  <c r="F92"/>
  <c r="E108"/>
  <c i="2" r="BK118"/>
  <c r="J118"/>
  <c r="J96"/>
  <c r="J120"/>
  <c r="J98"/>
  <c i="3" r="J89"/>
  <c r="BE127"/>
  <c r="BE130"/>
  <c r="BE133"/>
  <c r="BE136"/>
  <c r="F91"/>
  <c r="BE121"/>
  <c r="BE124"/>
  <c i="2" r="BE124"/>
  <c r="BE131"/>
  <c r="BE137"/>
  <c r="BE132"/>
  <c r="BE135"/>
  <c r="E85"/>
  <c r="J89"/>
  <c r="F91"/>
  <c r="J91"/>
  <c r="F92"/>
  <c r="BE121"/>
  <c r="F36"/>
  <c i="1" r="BC95"/>
  <c i="3" r="F35"/>
  <c i="1" r="BB96"/>
  <c i="4" r="J34"/>
  <c i="1" r="AW97"/>
  <c i="5" r="F34"/>
  <c i="1" r="BA98"/>
  <c i="6" r="F36"/>
  <c i="1" r="BC99"/>
  <c i="2" r="F34"/>
  <c i="1" r="BA95"/>
  <c i="3" r="F36"/>
  <c i="1" r="BC96"/>
  <c i="4" r="F37"/>
  <c i="1" r="BD97"/>
  <c i="6" r="F35"/>
  <c i="1" r="BB99"/>
  <c i="7" r="F36"/>
  <c i="1" r="BC100"/>
  <c i="2" r="J34"/>
  <c i="1" r="AW95"/>
  <c i="4" r="F34"/>
  <c i="1" r="BA97"/>
  <c i="5" r="F37"/>
  <c i="1" r="BD98"/>
  <c i="6" r="J34"/>
  <c i="1" r="AW99"/>
  <c i="7" r="F37"/>
  <c i="1" r="BD100"/>
  <c i="2" r="F37"/>
  <c i="1" r="BD95"/>
  <c i="3" r="F37"/>
  <c i="1" r="BD96"/>
  <c i="5" r="F36"/>
  <c i="1" r="BC98"/>
  <c i="6" r="F34"/>
  <c i="1" r="BA99"/>
  <c i="7" r="F35"/>
  <c i="1" r="BB100"/>
  <c i="2" r="F35"/>
  <c i="1" r="BB95"/>
  <c i="3" r="F34"/>
  <c i="1" r="BA96"/>
  <c i="4" r="F36"/>
  <c i="1" r="BC97"/>
  <c i="5" r="J34"/>
  <c i="1" r="AW98"/>
  <c i="7" r="F34"/>
  <c i="1" r="BA100"/>
  <c i="7" r="J34"/>
  <c i="1" r="AW100"/>
  <c i="6" r="J30"/>
  <c i="3" r="J34"/>
  <c i="1" r="AW96"/>
  <c i="4" r="F35"/>
  <c i="1" r="BB97"/>
  <c i="5" r="F35"/>
  <c i="1" r="BB98"/>
  <c i="6" r="F37"/>
  <c i="1" r="BD99"/>
  <c i="5" l="1" r="BK121"/>
  <c r="J121"/>
  <c r="J97"/>
  <c i="1" r="AG99"/>
  <c i="7" r="BK123"/>
  <c r="BK122"/>
  <c r="J122"/>
  <c i="4" r="J119"/>
  <c r="J97"/>
  <c i="3" r="BK118"/>
  <c r="J118"/>
  <c r="J96"/>
  <c i="1" r="AU94"/>
  <c i="2" r="J30"/>
  <c i="1" r="AG95"/>
  <c i="3" r="F33"/>
  <c i="1" r="AZ96"/>
  <c i="4" r="J33"/>
  <c i="1" r="AV97"/>
  <c r="AT97"/>
  <c i="6" r="F33"/>
  <c i="1" r="AZ99"/>
  <c r="BB94"/>
  <c r="W31"/>
  <c i="7" r="J30"/>
  <c i="1" r="AG100"/>
  <c i="3" r="J33"/>
  <c i="1" r="AV96"/>
  <c r="AT96"/>
  <c i="4" r="F33"/>
  <c i="1" r="AZ97"/>
  <c i="2" r="J33"/>
  <c i="1" r="AV95"/>
  <c r="AT95"/>
  <c i="5" r="J33"/>
  <c i="1" r="AV98"/>
  <c r="AT98"/>
  <c i="6" r="J33"/>
  <c i="1" r="AV99"/>
  <c r="AT99"/>
  <c r="AN99"/>
  <c i="2" r="F33"/>
  <c i="1" r="AZ95"/>
  <c i="4" r="J30"/>
  <c i="1" r="AG97"/>
  <c i="5" r="F33"/>
  <c i="1" r="AZ98"/>
  <c i="7" r="F33"/>
  <c i="1" r="AZ100"/>
  <c i="7" r="J33"/>
  <c i="1" r="AV100"/>
  <c r="AT100"/>
  <c r="AN100"/>
  <c r="BA94"/>
  <c r="W30"/>
  <c r="BD94"/>
  <c r="W33"/>
  <c r="BC94"/>
  <c r="W32"/>
  <c i="7" l="1" r="J123"/>
  <c r="J97"/>
  <c i="5" r="BK120"/>
  <c r="J120"/>
  <c r="J96"/>
  <c i="7" r="J96"/>
  <c r="J39"/>
  <c i="6" r="J39"/>
  <c i="1" r="AN97"/>
  <c i="4" r="J39"/>
  <c i="1" r="AN95"/>
  <c i="2" r="J39"/>
  <c i="1" r="AY94"/>
  <c r="AX94"/>
  <c r="AW94"/>
  <c r="AK30"/>
  <c r="AZ94"/>
  <c r="W29"/>
  <c i="3" r="J30"/>
  <c i="1" r="AG96"/>
  <c i="3" l="1" r="J39"/>
  <c i="1" r="AN96"/>
  <c i="5" r="J30"/>
  <c i="1" r="AG98"/>
  <c r="AN98"/>
  <c r="AV94"/>
  <c r="AK29"/>
  <c i="5" l="1" r="J39"/>
  <c i="1" r="AT94"/>
  <c r="AG94"/>
  <c r="AK26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<sst xmlns="http://schemas.openxmlformats.org/spreadsheetml/2006/main">
  <si>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</si>
  <si>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</si>
  <si>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</si>
  <si>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</si>
  <si>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</si>
  <si>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{8c4e74ff-3552-4a47-a5e7-64e6112854b4}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</si>
  <si>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</si>
  <si>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</si>
  <si>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</si>
  <si>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</si>
  <si>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</si>
  <si>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</si>
  <si>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</si>
  <si>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</si>
  <si>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35/23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</si>
  <si>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</si>
  <si>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</si>
  <si>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Lesný potok - Osoblaha km 0,000 - 0,880</t>
  </si>
  <si>
    <t>KSO:</t>
  </si>
  <si>
    <t>CC-CZ:</t>
  </si>
  <si>
    <t>Místo:</t>
  </si>
  <si>
    <t>Osoblaha</t>
  </si>
  <si>
    <t>Datum:</t>
  </si>
  <si>
    <t>6. 10. 2023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</si>
  <si>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</si>
  <si>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</si>
  <si>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</si>
  <si>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</si>
  <si>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</si>
  <si>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</si>
  <si>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</si>
  <si>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</si>
  <si>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</si>
  <si>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Ing. Jiří Skalník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</si>
  <si>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</si>
  <si>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</si>
  <si>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</si>
  <si>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</si>
  <si>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</si>
  <si>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</si>
  <si>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</si>
  <si>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</si>
  <si>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</si>
  <si>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</si>
  <si>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</si>
  <si>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</si>
  <si>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</si>
  <si>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</si>
  <si>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</si>
  <si>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</si>
  <si>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</si>
  <si>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</si>
  <si>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</si>
  <si>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</si>
  <si>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</si>
  <si>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</si>
  <si>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</si>
  <si>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</si>
  <si>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</si>
  <si>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</si>
  <si>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</si>
  <si>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</si>
  <si>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</si>
  <si>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</si>
  <si>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</si>
  <si>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</si>
  <si>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</si>
  <si>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</si>
  <si>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</si>
  <si>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</si>
  <si>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</si>
  <si>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</si>
  <si>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</si>
  <si>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</si>
  <si>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</si>
  <si>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</si>
  <si>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</si>
  <si>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</si>
  <si>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</si>
  <si>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</si>
  <si>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</si>
  <si>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odtěžení nánosů km 0,000 - 0,261</t>
  </si>
  <si>
    <t>STA</t>
  </si>
  <si>
    <t>1</t>
  </si>
  <si>
    <t>{20ca40a8-2ffd-4d2e-82fc-3da767fd91aa}</t>
  </si>
  <si>
    <t>2</t>
  </si>
  <si>
    <t>SO-02</t>
  </si>
  <si>
    <t>odtěžení nánosů km 0,261 - 0,400</t>
  </si>
  <si>
    <t>{1f7ddd56-66a7-444d-be45-229f3556a825}</t>
  </si>
  <si>
    <t>SO-03</t>
  </si>
  <si>
    <t>odtěžení nánosů km 0,400 - 0,556</t>
  </si>
  <si>
    <t>{88b17351-a0be-4be6-bf55-70e348736d78}</t>
  </si>
  <si>
    <t>SO-04</t>
  </si>
  <si>
    <t>úsek km 0,556 - 0,700</t>
  </si>
  <si>
    <t>{dde21bf4-0aed-44ee-899b-7d1ba3e1293d}</t>
  </si>
  <si>
    <t>SO-05</t>
  </si>
  <si>
    <t>odtěžení nánosů km 0,700 - 0,880</t>
  </si>
  <si>
    <t>{4c160f48-055a-4adf-961b-accee2a6a227}</t>
  </si>
  <si>
    <t>VON</t>
  </si>
  <si>
    <t>vedlejší a ostatní náklady</t>
  </si>
  <si>
    <t>{51e6a1db-5177-4d86-92b7-2eff8678b738}</t>
  </si>
  <si>
    <t>KRYCÍ LIST SOUPISU PRACÍ</t>
  </si>
  <si>
    <t>Objekt:</t>
  </si>
  <si>
    <t>SO-01 - odtěžení nánosů km 0,000 - 0,261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</si>
  <si>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</si>
  <si>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</si>
  <si>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</si>
  <si>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</si>
  <si>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</si>
  <si>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</si>
  <si>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</si>
  <si>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</si>
  <si>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</si>
  <si>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</si>
  <si>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</si>
  <si>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</si>
  <si>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</si>
  <si>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</si>
  <si>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</si>
  <si>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</si>
  <si>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</si>
  <si>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</si>
  <si>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</si>
  <si>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</si>
  <si>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</si>
  <si>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</si>
  <si>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</si>
  <si>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</si>
  <si>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</si>
  <si>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111111104</t>
  </si>
  <si>
    <t>Odstranění travin a rákosu ručně rákosu pro jakoukoliv plochu</t>
  </si>
  <si>
    <t>m2</t>
  </si>
  <si>
    <t>CS ÚRS 2023 02</t>
  </si>
  <si>
    <t>4</t>
  </si>
  <si>
    <t>699075666</t>
  </si>
  <si>
    <t>VV</t>
  </si>
  <si>
    <t>km 0,150 - 0,250:</t>
  </si>
  <si>
    <t>3 * 100</t>
  </si>
  <si>
    <t>124153101</t>
  </si>
  <si>
    <t>Vykopávky pro koryta vodotečí strojně v hornině třídy těžitelnosti I skupiny 1 a 2 přes 100 do 1 000 m3</t>
  </si>
  <si>
    <t>m3</t>
  </si>
  <si>
    <t>-2025736942</t>
  </si>
  <si>
    <t>P</t>
  </si>
  <si>
    <t>Poznámka k položce:_x000d_
s uložením na hromady pro odvodnění</t>
  </si>
  <si>
    <t>km 0,000 - 0,150:</t>
  </si>
  <si>
    <t>0,20 * 2,0 * 150</t>
  </si>
  <si>
    <t>0,50 * 3,0 * 100</t>
  </si>
  <si>
    <t>Součet</t>
  </si>
  <si>
    <t>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</si>
  <si>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</si>
  <si>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</si>
  <si>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-1648159588</t>
  </si>
  <si>
    <t>9</t>
  </si>
  <si>
    <t>167151101</t>
  </si>
  <si>
    <t>Nakládání, skládání a překládání neulehlého výkopku nebo sypaniny strojně nakládání, množství do 100 m3, z horniny třídy těžitelnosti I, skupiny 1 až 3</t>
  </si>
  <si>
    <t>977446003</t>
  </si>
  <si>
    <t>5</t>
  </si>
  <si>
    <t>171201231</t>
  </si>
  <si>
    <t>Poplatek za uložení stavebního odpadu na recyklační skládce (skládkovné) zeminy a kamení zatříděného do Katalogu odpadů pod kódem 17 05 04</t>
  </si>
  <si>
    <t>t</t>
  </si>
  <si>
    <t>-1714999699</t>
  </si>
  <si>
    <t>210*1,67 'Přepočtené koeficientem množství</t>
  </si>
  <si>
    <t>171251201</t>
  </si>
  <si>
    <t>Uložení sypaniny na skládky nebo meziskládky bez hutnění s upravením uložené sypaniny do předepsaného tvaru</t>
  </si>
  <si>
    <t>1469107152</t>
  </si>
  <si>
    <t>SO-02 - odtěžení nánosů km 0,261 - 0,400</t>
  </si>
  <si>
    <t>-297822225</t>
  </si>
  <si>
    <t>140 * 2,6 * 0,2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</si>
  <si>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</si>
  <si>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</si>
  <si>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-1432189184</t>
  </si>
  <si>
    <t>přesun do místa vytažení z koryta</t>
  </si>
  <si>
    <t>-1917319700</t>
  </si>
  <si>
    <t>přesun na skládku</t>
  </si>
  <si>
    <t>72,8</t>
  </si>
  <si>
    <t>1063033466</t>
  </si>
  <si>
    <t>vytažení z koryta</t>
  </si>
  <si>
    <t>-1981288119</t>
  </si>
  <si>
    <t>72,8*1,67 'Přepočtené koeficientem množství</t>
  </si>
  <si>
    <t>6</t>
  </si>
  <si>
    <t>1788878477</t>
  </si>
  <si>
    <t>SO-03 - odtěžení nánosů km 0,400 - 0,556</t>
  </si>
  <si>
    <t>122211101</t>
  </si>
  <si>
    <t>Odkopávky a prokopávky ručně zapažené i nezapažené v hornině třídy těžitelnosti I skupiny 3</t>
  </si>
  <si>
    <t>598253671</t>
  </si>
  <si>
    <t>odkopání nánosů</t>
  </si>
  <si>
    <t>pod lávkou:</t>
  </si>
  <si>
    <t>0,5 * 0,2 * 20</t>
  </si>
  <si>
    <t>nad lávkou</t>
  </si>
  <si>
    <t>0,5 * 0,4 * 15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</si>
  <si>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</si>
  <si>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</si>
  <si>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-52493803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</si>
  <si>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</si>
  <si>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</si>
  <si>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-2063395943</t>
  </si>
  <si>
    <t>2x</t>
  </si>
  <si>
    <t>5 * 2</t>
  </si>
  <si>
    <t>-404999510</t>
  </si>
  <si>
    <t>na skládku:</t>
  </si>
  <si>
    <t>167111101</t>
  </si>
  <si>
    <t>Nakládání, skládání a překládání neulehlého výkopku nebo sypaniny ručně nakládání, z hornin třídy těžitelnosti I, skupiny 1 až 3</t>
  </si>
  <si>
    <t>1276426529</t>
  </si>
  <si>
    <t>z koryta na břeh</t>
  </si>
  <si>
    <t>980433329</t>
  </si>
  <si>
    <t>z břehu na dopravní prostředek</t>
  </si>
  <si>
    <t>7</t>
  </si>
  <si>
    <t>-1797625900</t>
  </si>
  <si>
    <t>5*1,67 'Přepočtené koeficientem množství</t>
  </si>
  <si>
    <t>8</t>
  </si>
  <si>
    <t>-1547020733</t>
  </si>
  <si>
    <t>184808111</t>
  </si>
  <si>
    <t>Vyvětvení a tvarový ořez dřevin s úpravou koruny s odnesením odpadu na vzdálenost do 200 m a jeho spálením, při výšce stromu do 3 m</t>
  </si>
  <si>
    <t>kus</t>
  </si>
  <si>
    <t>-2120199052</t>
  </si>
  <si>
    <t>prořez větví v průtočném profilu</t>
  </si>
  <si>
    <t>50</t>
  </si>
  <si>
    <t>SO-04 - úsek km 0,556 - 0,700</t>
  </si>
  <si>
    <t xml:space="preserve">    4 - Vodorovné konstrukce</t>
  </si>
  <si>
    <t xml:space="preserve">    998 - Přesun hmot</t>
  </si>
  <si>
    <t>114203104</t>
  </si>
  <si>
    <t>Rozebrání dlažeb nebo záhozů s naložením na dopravní prostředek záhozů, rovnanin a soustřeďovacích staveb provedených na sucho</t>
  </si>
  <si>
    <t>-906107138</t>
  </si>
  <si>
    <t xml:space="preserve">Poznámka k položce:_x000d_
použije se v místě = suť 0,000_x000d_
</t>
  </si>
  <si>
    <t>rozebrání zátarasu</t>
  </si>
  <si>
    <t>2,6 * 2,0 * 0,6</t>
  </si>
  <si>
    <t>162211321</t>
  </si>
  <si>
    <t>Vodorovné přemístění výkopku nebo sypaniny stavebním kolečkem s vyprázdněním kolečka na hromady nebo do dopravního prostředku na vzdálenost do 10 m z horniny třídy těžitelnosti II, skupiny 4 a 5</t>
  </si>
  <si>
    <t>-850940097</t>
  </si>
  <si>
    <t>162211329</t>
  </si>
  <si>
    <t>Vodorovné přemístění výkopku nebo sypaniny stavebním kolečkem s vyprázdněním kolečka na hromady nebo do dopravního prostředku na vzdálenost do 10 m Příplatek za každých dalších 10 m k ceně -1321</t>
  </si>
  <si>
    <t>-1879703711</t>
  </si>
  <si>
    <t>Poznámka k položce:_x000d_
do 100m = 9x</t>
  </si>
  <si>
    <t>3,1*9 'Přepočtené koeficientem množství</t>
  </si>
  <si>
    <t>Vodorovné konstrukce</t>
  </si>
  <si>
    <t>463212111</t>
  </si>
  <si>
    <t>Rovnanina z lomového kamene upraveného, tříděného jakékoliv tloušťky rovnaniny s vyklínováním spár a dutin úlomky kamene</t>
  </si>
  <si>
    <t>1469091366</t>
  </si>
  <si>
    <t>přiožení kamenů do výmolů pod zdmi a prahem</t>
  </si>
  <si>
    <t>viz rozebrání</t>
  </si>
  <si>
    <t>3,120</t>
  </si>
  <si>
    <t>998</t>
  </si>
  <si>
    <t>Přesun hmot</t>
  </si>
  <si>
    <t>998332011</t>
  </si>
  <si>
    <t>Přesun hmot pro úpravy vodních toků a kanály, hráze rybníků apod. dopravní vzdálenost do 500 m</t>
  </si>
  <si>
    <t>-892591466</t>
  </si>
  <si>
    <t>SO-05 - odtěžení nánosů km 0,700 - 0,880</t>
  </si>
  <si>
    <t>111211201</t>
  </si>
  <si>
    <t>Odstranění křovin a stromů s odstraněním kořenů ručně průměru kmene do 100 mm jakékoliv plochy v rovině nebo ve svahu o sklonu přes 1:5</t>
  </si>
  <si>
    <t>-1139244499</t>
  </si>
  <si>
    <t>40% plochy</t>
  </si>
  <si>
    <t>(1,5 + 1,5) * 180 * 0,40</t>
  </si>
  <si>
    <t>112101101</t>
  </si>
  <si>
    <t>Odstranění stromů s odřezáním kmene a s odvětvením listnatých, průměru kmene přes 100 do 300 mm</t>
  </si>
  <si>
    <t>-1065945979</t>
  </si>
  <si>
    <t>1109827312</t>
  </si>
  <si>
    <t>stupeň km 0,700 - lávka km 0,767</t>
  </si>
  <si>
    <t>0,25 * 2,5 * 5</t>
  </si>
  <si>
    <t>0,4 * 1,5 * 60</t>
  </si>
  <si>
    <t>bet. práh km 0,800 - 0,880</t>
  </si>
  <si>
    <t>0,5 * 3,0 * 70</t>
  </si>
  <si>
    <t>162201401</t>
  </si>
  <si>
    <t>Vodorovné přemístění větví, kmenů nebo pařezů s naložením, složením a dopravou do 1000 m větví stromů listnatých, průměru kmene přes 100 do 300 mm</t>
  </si>
  <si>
    <t>-419596858</t>
  </si>
  <si>
    <t>162201411</t>
  </si>
  <si>
    <t>Vodorovné přemístění větví, kmenů nebo pařezů s naložením, složením a dopravou do 1000 m kmenů stromů listnatých, průměru přes 100 do 300 mm</t>
  </si>
  <si>
    <t>1707624026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</si>
  <si>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</si>
  <si>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</si>
  <si>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1675264761</t>
  </si>
  <si>
    <t>Poznámka k položce:_x000d_
do 10 km = 9x</t>
  </si>
  <si>
    <t>3*9 'Přepočtené koeficientem množství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</si>
  <si>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</si>
  <si>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</si>
  <si>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680731482</t>
  </si>
  <si>
    <t>-1055300703</t>
  </si>
  <si>
    <t>viz vykopávky</t>
  </si>
  <si>
    <t>144,125</t>
  </si>
  <si>
    <t>odpočet za materiál přehrnutý do výmolu u PB:</t>
  </si>
  <si>
    <t>-0,2 * 0,5 * 70</t>
  </si>
  <si>
    <t>-471051780</t>
  </si>
  <si>
    <t>viz Vodorovné přemístění</t>
  </si>
  <si>
    <t>137,125</t>
  </si>
  <si>
    <t>10</t>
  </si>
  <si>
    <t>1736882132</t>
  </si>
  <si>
    <t>137,125*1,67 'Přepočtené koeficientem množství</t>
  </si>
  <si>
    <t>11</t>
  </si>
  <si>
    <t>1657929002</t>
  </si>
  <si>
    <t>VON - vedlejší a ostatní náklady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</si>
  <si>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</si>
  <si>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</si>
  <si>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</si>
  <si>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</si>
  <si>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</si>
  <si>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</si>
  <si>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VRN</t>
  </si>
  <si>
    <t>Vedlejší rozpočtové náklady</t>
  </si>
  <si>
    <t>VRN2</t>
  </si>
  <si>
    <t>Příprava staveniště</t>
  </si>
  <si>
    <t>021203000</t>
  </si>
  <si>
    <t>Stěhování přírodních hodnot</t>
  </si>
  <si>
    <t>kpl</t>
  </si>
  <si>
    <t>1024</t>
  </si>
  <si>
    <t>-392633163</t>
  </si>
  <si>
    <t xml:space="preserve">Poznámka k položce:_x000d_
slovení rybí obsádky před stavbou, </t>
  </si>
  <si>
    <t>VRN3</t>
  </si>
  <si>
    <t>Zařízení staveniště</t>
  </si>
  <si>
    <t>030001000</t>
  </si>
  <si>
    <t>Základní rozdělení průvodních činností a nákladů zařízení staveniště</t>
  </si>
  <si>
    <t>1248367804</t>
  </si>
  <si>
    <t>Poznámka k položce:_x000d_
zahrnuje: nornou stěnu, ochranu stávajících stromů v obvodu staveniště</t>
  </si>
  <si>
    <t>032403000</t>
  </si>
  <si>
    <t>Provizorní komunikace</t>
  </si>
  <si>
    <t>-848540166</t>
  </si>
  <si>
    <t>Poznámka k položce:_x000d_
provizorní příjezd + sjezdy do koryta, zřízení + odstranění</t>
  </si>
  <si>
    <t>035103001</t>
  </si>
  <si>
    <t>Pronájem ploch</t>
  </si>
  <si>
    <t>793795129</t>
  </si>
  <si>
    <t xml:space="preserve">Poznámka k položce:_x000d_
pro přístupy_x000d_
</t>
  </si>
  <si>
    <t>VRN4</t>
  </si>
  <si>
    <t>Inženýrská činnost</t>
  </si>
  <si>
    <t>045002000</t>
  </si>
  <si>
    <t>Hlavní tituly průvodních činností a nákladů inženýrská činnost kompletační a koordinační činnost</t>
  </si>
  <si>
    <t>CS ÚRS 2023 01</t>
  </si>
  <si>
    <t>1044933764</t>
  </si>
  <si>
    <t>Poznámka k položce:_x000d_
fotodokumentace průběhu stavby</t>
  </si>
  <si>
    <t>VRN5</t>
  </si>
  <si>
    <t>Finanční náklady</t>
  </si>
  <si>
    <t>051103000</t>
  </si>
  <si>
    <t>Pojištění proti vlivu vyšší moci</t>
  </si>
  <si>
    <t>-1904523409</t>
  </si>
  <si>
    <t>Poznámka k položce:_x000d_
pojištění rozestavěné stavby proti povodňovým průtokům</t>
  </si>
  <si>
    <t>VRN9</t>
  </si>
  <si>
    <t>Ostatní náklady</t>
  </si>
  <si>
    <t>091704000</t>
  </si>
  <si>
    <t>Náklady na údržbu</t>
  </si>
  <si>
    <t>-292976474</t>
  </si>
  <si>
    <t>Poznámka k položce:_x000d_
náklady na čištění komunikací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</si>
</sst>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35/23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Lesný potok - Osoblaha km 0,000 - 0,880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Osoblaha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6. 10. 2023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Ing. Jiří Skalník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ROUND(SUM(AG95:AG100),2)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ROUND(SUM(AS95:AS100),2)</f>
        <v>0</v>
      </c>
      <c r="AT94" s="114">
        <f>ROUND(SUM(AV94:AW94),2)</f>
        <v>0</v>
      </c>
      <c r="AU94" s="115">
        <f>ROUND(SUM(AU95:AU100),5)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ROUND(SUM(AZ95:AZ100),2)</f>
        <v>0</v>
      </c>
      <c r="BA94" s="114">
        <f>ROUND(SUM(BA95:BA100),2)</f>
        <v>0</v>
      </c>
      <c r="BB94" s="114">
        <f>ROUND(SUM(BB95:BB100),2)</f>
        <v>0</v>
      </c>
      <c r="BC94" s="114">
        <f>ROUND(SUM(BC95:BC100),2)</f>
        <v>0</v>
      </c>
      <c r="BD94" s="116">
        <f>ROUND(SUM(BD95:BD100),2)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'SO-01 - odtěžení nánosů k...'!J30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'SO-01 - odtěžení nánosů k...'!P118</f>
        <v>0</v>
      </c>
      <c r="AV95" s="128">
        <f>'SO-01 - odtěžení nánosů k...'!J33</f>
        <v>0</v>
      </c>
      <c r="AW95" s="128">
        <f>'SO-01 - odtěžení nánosů k...'!J34</f>
        <v>0</v>
      </c>
      <c r="AX95" s="128">
        <f>'SO-01 - odtěžení nánosů k...'!J35</f>
        <v>0</v>
      </c>
      <c r="AY95" s="128">
        <f>'SO-01 - odtěžení nánosů k...'!J36</f>
        <v>0</v>
      </c>
      <c r="AZ95" s="128">
        <f>'SO-01 - odtěžení nánosů k...'!F33</f>
        <v>0</v>
      </c>
      <c r="BA95" s="128">
        <f>'SO-01 - odtěžení nánosů k...'!F34</f>
        <v>0</v>
      </c>
      <c r="BB95" s="128">
        <f>'SO-01 - odtěžení nánosů k...'!F35</f>
        <v>0</v>
      </c>
      <c r="BC95" s="128">
        <f>'SO-01 - odtěžení nánosů k...'!F36</f>
        <v>0</v>
      </c>
      <c r="BD95" s="130">
        <f>'SO-01 - odtěžení nánosů k...'!F37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'SO-02 - odtěžení nánosů k...'!J30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'SO-02 - odtěžení nánosů k...'!P118</f>
        <v>0</v>
      </c>
      <c r="AV96" s="128">
        <f>'SO-02 - odtěžení nánosů k...'!J33</f>
        <v>0</v>
      </c>
      <c r="AW96" s="128">
        <f>'SO-02 - odtěžení nánosů k...'!J34</f>
        <v>0</v>
      </c>
      <c r="AX96" s="128">
        <f>'SO-02 - odtěžení nánosů k...'!J35</f>
        <v>0</v>
      </c>
      <c r="AY96" s="128">
        <f>'SO-02 - odtěžení nánosů k...'!J36</f>
        <v>0</v>
      </c>
      <c r="AZ96" s="128">
        <f>'SO-02 - odtěžení nánosů k...'!F33</f>
        <v>0</v>
      </c>
      <c r="BA96" s="128">
        <f>'SO-02 - odtěžení nánosů k...'!F34</f>
        <v>0</v>
      </c>
      <c r="BB96" s="128">
        <f>'SO-02 - odtěžení nánosů k...'!F35</f>
        <v>0</v>
      </c>
      <c r="BC96" s="128">
        <f>'SO-02 - odtěžení nánosů k...'!F36</f>
        <v>0</v>
      </c>
      <c r="BD96" s="130">
        <f>'SO-02 - odtěžení nánosů k...'!F37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16.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'SO-03 - odtěžení nánosů k...'!J30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'SO-03 - odtěžení nánosů k...'!P118</f>
        <v>0</v>
      </c>
      <c r="AV97" s="128">
        <f>'SO-03 - odtěžení nánosů k...'!J33</f>
        <v>0</v>
      </c>
      <c r="AW97" s="128">
        <f>'SO-03 - odtěžení nánosů k...'!J34</f>
        <v>0</v>
      </c>
      <c r="AX97" s="128">
        <f>'SO-03 - odtěžení nánosů k...'!J35</f>
        <v>0</v>
      </c>
      <c r="AY97" s="128">
        <f>'SO-03 - odtěžení nánosů k...'!J36</f>
        <v>0</v>
      </c>
      <c r="AZ97" s="128">
        <f>'SO-03 - odtěžení nánosů k...'!F33</f>
        <v>0</v>
      </c>
      <c r="BA97" s="128">
        <f>'SO-03 - odtěžení nánosů k...'!F34</f>
        <v>0</v>
      </c>
      <c r="BB97" s="128">
        <f>'SO-03 - odtěžení nánosů k...'!F35</f>
        <v>0</v>
      </c>
      <c r="BC97" s="128">
        <f>'SO-03 - odtěžení nánosů k...'!F36</f>
        <v>0</v>
      </c>
      <c r="BD97" s="130">
        <f>'SO-03 - odtěžení nánosů k...'!F37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7" customFormat="1" ht="16.5" customHeight="1">
      <c r="A98" s="119" t="s">
        <v>79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'SO-04 - úsek km 0,556 - 0...'!J30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27">
        <v>0</v>
      </c>
      <c r="AT98" s="128">
        <f>ROUND(SUM(AV98:AW98),2)</f>
        <v>0</v>
      </c>
      <c r="AU98" s="129">
        <f>'SO-04 - úsek km 0,556 - 0...'!P120</f>
        <v>0</v>
      </c>
      <c r="AV98" s="128">
        <f>'SO-04 - úsek km 0,556 - 0...'!J33</f>
        <v>0</v>
      </c>
      <c r="AW98" s="128">
        <f>'SO-04 - úsek km 0,556 - 0...'!J34</f>
        <v>0</v>
      </c>
      <c r="AX98" s="128">
        <f>'SO-04 - úsek km 0,556 - 0...'!J35</f>
        <v>0</v>
      </c>
      <c r="AY98" s="128">
        <f>'SO-04 - úsek km 0,556 - 0...'!J36</f>
        <v>0</v>
      </c>
      <c r="AZ98" s="128">
        <f>'SO-04 - úsek km 0,556 - 0...'!F33</f>
        <v>0</v>
      </c>
      <c r="BA98" s="128">
        <f>'SO-04 - úsek km 0,556 - 0...'!F34</f>
        <v>0</v>
      </c>
      <c r="BB98" s="128">
        <f>'SO-04 - úsek km 0,556 - 0...'!F35</f>
        <v>0</v>
      </c>
      <c r="BC98" s="128">
        <f>'SO-04 - úsek km 0,556 - 0...'!F36</f>
        <v>0</v>
      </c>
      <c r="BD98" s="130">
        <f>'SO-04 - úsek km 0,556 - 0...'!F37</f>
        <v>0</v>
      </c>
      <c r="BE98" s="7"/>
      <c r="BT98" s="131" t="s">
        <v>83</v>
      </c>
      <c r="BV98" s="131" t="s">
        <v>77</v>
      </c>
      <c r="BW98" s="131" t="s">
        <v>94</v>
      </c>
      <c r="BX98" s="131" t="s">
        <v>5</v>
      </c>
      <c r="CL98" s="131" t="s">
        <v>1</v>
      </c>
      <c r="CM98" s="131" t="s">
        <v>85</v>
      </c>
    </row>
    <row r="99" s="7" customFormat="1" ht="16.5" customHeight="1">
      <c r="A99" s="119" t="s">
        <v>79</v>
      </c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'SO-05 - odtěžení nánosů k...'!J30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82</v>
      </c>
      <c r="AR99" s="126"/>
      <c r="AS99" s="127">
        <v>0</v>
      </c>
      <c r="AT99" s="128">
        <f>ROUND(SUM(AV99:AW99),2)</f>
        <v>0</v>
      </c>
      <c r="AU99" s="129">
        <f>'SO-05 - odtěžení nánosů k...'!P118</f>
        <v>0</v>
      </c>
      <c r="AV99" s="128">
        <f>'SO-05 - odtěžení nánosů k...'!J33</f>
        <v>0</v>
      </c>
      <c r="AW99" s="128">
        <f>'SO-05 - odtěžení nánosů k...'!J34</f>
        <v>0</v>
      </c>
      <c r="AX99" s="128">
        <f>'SO-05 - odtěžení nánosů k...'!J35</f>
        <v>0</v>
      </c>
      <c r="AY99" s="128">
        <f>'SO-05 - odtěžení nánosů k...'!J36</f>
        <v>0</v>
      </c>
      <c r="AZ99" s="128">
        <f>'SO-05 - odtěžení nánosů k...'!F33</f>
        <v>0</v>
      </c>
      <c r="BA99" s="128">
        <f>'SO-05 - odtěžení nánosů k...'!F34</f>
        <v>0</v>
      </c>
      <c r="BB99" s="128">
        <f>'SO-05 - odtěžení nánosů k...'!F35</f>
        <v>0</v>
      </c>
      <c r="BC99" s="128">
        <f>'SO-05 - odtěžení nánosů k...'!F36</f>
        <v>0</v>
      </c>
      <c r="BD99" s="130">
        <f>'SO-05 - odtěžení nánosů k...'!F37</f>
        <v>0</v>
      </c>
      <c r="BE99" s="7"/>
      <c r="BT99" s="131" t="s">
        <v>83</v>
      </c>
      <c r="BV99" s="131" t="s">
        <v>77</v>
      </c>
      <c r="BW99" s="131" t="s">
        <v>97</v>
      </c>
      <c r="BX99" s="131" t="s">
        <v>5</v>
      </c>
      <c r="CL99" s="131" t="s">
        <v>1</v>
      </c>
      <c r="CM99" s="131" t="s">
        <v>85</v>
      </c>
    </row>
    <row r="100" s="7" customFormat="1" ht="16.5" customHeight="1">
      <c r="A100" s="119" t="s">
        <v>79</v>
      </c>
      <c r="B100" s="120"/>
      <c r="C100" s="121"/>
      <c r="D100" s="122" t="s">
        <v>98</v>
      </c>
      <c r="E100" s="122"/>
      <c r="F100" s="122"/>
      <c r="G100" s="122"/>
      <c r="H100" s="122"/>
      <c r="I100" s="123"/>
      <c r="J100" s="122" t="s">
        <v>99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'VON - vedlejší a ostatní 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82</v>
      </c>
      <c r="AR100" s="126"/>
      <c r="AS100" s="132">
        <v>0</v>
      </c>
      <c r="AT100" s="133">
        <f>ROUND(SUM(AV100:AW100),2)</f>
        <v>0</v>
      </c>
      <c r="AU100" s="134">
        <f>'VON - vedlejší a ostatní ...'!P122</f>
        <v>0</v>
      </c>
      <c r="AV100" s="133">
        <f>'VON - vedlejší a ostatní ...'!J33</f>
        <v>0</v>
      </c>
      <c r="AW100" s="133">
        <f>'VON - vedlejší a ostatní ...'!J34</f>
        <v>0</v>
      </c>
      <c r="AX100" s="133">
        <f>'VON - vedlejší a ostatní ...'!J35</f>
        <v>0</v>
      </c>
      <c r="AY100" s="133">
        <f>'VON - vedlejší a ostatní ...'!J36</f>
        <v>0</v>
      </c>
      <c r="AZ100" s="133">
        <f>'VON - vedlejší a ostatní ...'!F33</f>
        <v>0</v>
      </c>
      <c r="BA100" s="133">
        <f>'VON - vedlejší a ostatní ...'!F34</f>
        <v>0</v>
      </c>
      <c r="BB100" s="133">
        <f>'VON - vedlejší a ostatní ...'!F35</f>
        <v>0</v>
      </c>
      <c r="BC100" s="133">
        <f>'VON - vedlejší a ostatní ...'!F36</f>
        <v>0</v>
      </c>
      <c r="BD100" s="135">
        <f>'VON - vedlejší a ostatní ...'!F37</f>
        <v>0</v>
      </c>
      <c r="BE100" s="7"/>
      <c r="BT100" s="131" t="s">
        <v>83</v>
      </c>
      <c r="BV100" s="131" t="s">
        <v>77</v>
      </c>
      <c r="BW100" s="131" t="s">
        <v>100</v>
      </c>
      <c r="BX100" s="131" t="s">
        <v>5</v>
      </c>
      <c r="CL100" s="131" t="s">
        <v>1</v>
      </c>
      <c r="CM100" s="131" t="s">
        <v>85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oL/H9tfEBpb9e75NektajGrLD9fBL8EoQamydVivNrSr/zuqPJFlmv7zrWfuQS6zrEYsLQ4FdqrO9+3Olbp5yA==" hashValue="8rvSGV6RogIFgOaCKlosORDP7wmn+FU+3nl9nRWpQxMKYj494YzaCi8yESR6Glys48iDicuR1XjiyqJE3A3Ukg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-01 - odtěžení nánosů k...'!C2" display="/"/>
    <hyperlink ref="A96" location="'SO-02 - odtěžení nánosů k...'!C2" display="/"/>
    <hyperlink ref="A97" location="'SO-03 - odtěžení nánosů k...'!C2" display="/"/>
    <hyperlink ref="A98" location="'SO-04 - úsek km 0,556 - 0...'!C2" display="/"/>
    <hyperlink ref="A99" location="'SO-05 - odtěžení nánosů k...'!C2" display="/"/>
    <hyperlink ref="A100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Lesný potok - Osoblaha km 0,000 - 0,880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6. 10. 2023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ROUND((SUM(BE118:BE137)),  2)</f>
        <v>0</v>
      </c>
      <c r="G33" s="38"/>
      <c r="H33" s="38"/>
      <c r="I33" s="155">
        <v>0.20999999999999999</v>
      </c>
      <c r="J33" s="154">
        <f>ROUND(((SUM(BE118:BE137))*I33),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ROUND((SUM(BF118:BF137)),  2)</f>
        <v>0</v>
      </c>
      <c r="G34" s="38"/>
      <c r="H34" s="38"/>
      <c r="I34" s="155">
        <v>0.14999999999999999</v>
      </c>
      <c r="J34" s="154">
        <f>ROUND(((SUM(BF118:BF137))*I34),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ROUND((SUM(BG118:BG137)),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ROUND((SUM(BH118:BH137)),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ROUND((SUM(BI118:BI137)),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Lesný potok - Osoblaha km 0,000 - 0,880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SO-01 - odtěžení nánosů km 0,000 - 0,261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Osoblaha</v>
      </c>
      <c r="G89" s="40"/>
      <c r="H89" s="40"/>
      <c r="I89" s="32" t="s">
        <v>22</v>
      </c>
      <c r="J89" s="79" t="str">
        <f>IF(J12="","",J12)</f>
        <v>6. 10. 2023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Ing. Jiří Skalník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111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Lesný potok - Osoblaha km 0,000 - 0,880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SO-01 - odtěžení nánosů km 0,000 - 0,261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Osoblaha</v>
      </c>
      <c r="G112" s="40"/>
      <c r="H112" s="40"/>
      <c r="I112" s="32" t="s">
        <v>22</v>
      </c>
      <c r="J112" s="79" t="str">
        <f>IF(J12="","",J12)</f>
        <v>6. 10. 2023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32</v>
      </c>
      <c r="J115" s="36" t="str">
        <f>E24</f>
        <v>Ing. Jiří Skalník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112</v>
      </c>
      <c r="D117" s="194" t="s">
        <v>60</v>
      </c>
      <c r="E117" s="194" t="s">
        <v>56</v>
      </c>
      <c r="F117" s="194" t="s">
        <v>57</v>
      </c>
      <c r="G117" s="194" t="s">
        <v>113</v>
      </c>
      <c r="H117" s="194" t="s">
        <v>114</v>
      </c>
      <c r="I117" s="194" t="s">
        <v>115</v>
      </c>
      <c r="J117" s="194" t="s">
        <v>106</v>
      </c>
      <c r="K117" s="195" t="s">
        <v>116</v>
      </c>
      <c r="L117" s="196"/>
      <c r="M117" s="100" t="s">
        <v>1</v>
      </c>
      <c r="N117" s="101" t="s">
        <v>39</v>
      </c>
      <c r="O117" s="101" t="s">
        <v>117</v>
      </c>
      <c r="P117" s="101" t="s">
        <v>118</v>
      </c>
      <c r="Q117" s="101" t="s">
        <v>119</v>
      </c>
      <c r="R117" s="101" t="s">
        <v>120</v>
      </c>
      <c r="S117" s="101" t="s">
        <v>121</v>
      </c>
      <c r="T117" s="102" t="s">
        <v>122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123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108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74</v>
      </c>
      <c r="E119" s="205" t="s">
        <v>124</v>
      </c>
      <c r="F119" s="205" t="s">
        <v>125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74</v>
      </c>
      <c r="AU119" s="214" t="s">
        <v>75</v>
      </c>
      <c r="AY119" s="213" t="s">
        <v>126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74</v>
      </c>
      <c r="E120" s="216" t="s">
        <v>83</v>
      </c>
      <c r="F120" s="216" t="s">
        <v>127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SUM(P121:P137)</f>
        <v>0</v>
      </c>
      <c r="Q120" s="210"/>
      <c r="R120" s="211">
        <f>SUM(R121:R137)</f>
        <v>0</v>
      </c>
      <c r="S120" s="210"/>
      <c r="T120" s="212">
        <f>SUM(T121:T137)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74</v>
      </c>
      <c r="AU120" s="214" t="s">
        <v>83</v>
      </c>
      <c r="AY120" s="213" t="s">
        <v>126</v>
      </c>
      <c r="BK120" s="215">
        <f>SUM(BK121:BK137)</f>
        <v>0</v>
      </c>
    </row>
    <row r="121" s="2" customFormat="1" ht="24.15" customHeight="1">
      <c r="A121" s="38"/>
      <c r="B121" s="39"/>
      <c r="C121" s="218" t="s">
        <v>83</v>
      </c>
      <c r="D121" s="218" t="s">
        <v>128</v>
      </c>
      <c r="E121" s="219" t="s">
        <v>129</v>
      </c>
      <c r="F121" s="220" t="s">
        <v>130</v>
      </c>
      <c r="G121" s="221" t="s">
        <v>131</v>
      </c>
      <c r="H121" s="222">
        <v>300</v>
      </c>
      <c r="I121" s="223"/>
      <c r="J121" s="224">
        <f>ROUND(I121*H121,2)</f>
        <v>0</v>
      </c>
      <c r="K121" s="220" t="s">
        <v>132</v>
      </c>
      <c r="L121" s="44"/>
      <c r="M121" s="225" t="s">
        <v>1</v>
      </c>
      <c r="N121" s="226" t="s">
        <v>40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133</v>
      </c>
      <c r="AT121" s="229" t="s">
        <v>128</v>
      </c>
      <c r="AU121" s="229" t="s">
        <v>85</v>
      </c>
      <c r="AY121" s="17" t="s">
        <v>126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83</v>
      </c>
      <c r="BK121" s="230">
        <f>ROUND(I121*H121,2)</f>
        <v>0</v>
      </c>
      <c r="BL121" s="17" t="s">
        <v>133</v>
      </c>
      <c r="BM121" s="229" t="s">
        <v>134</v>
      </c>
    </row>
    <row r="122" s="13" customFormat="1">
      <c r="A122" s="13"/>
      <c r="B122" s="231"/>
      <c r="C122" s="232"/>
      <c r="D122" s="233" t="s">
        <v>135</v>
      </c>
      <c r="E122" s="234" t="s">
        <v>1</v>
      </c>
      <c r="F122" s="235" t="s">
        <v>136</v>
      </c>
      <c r="G122" s="232"/>
      <c r="H122" s="234" t="s">
        <v>1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135</v>
      </c>
      <c r="AU122" s="241" t="s">
        <v>85</v>
      </c>
      <c r="AV122" s="13" t="s">
        <v>83</v>
      </c>
      <c r="AW122" s="13" t="s">
        <v>31</v>
      </c>
      <c r="AX122" s="13" t="s">
        <v>75</v>
      </c>
      <c r="AY122" s="241" t="s">
        <v>126</v>
      </c>
    </row>
    <row r="123" s="14" customFormat="1">
      <c r="A123" s="14"/>
      <c r="B123" s="242"/>
      <c r="C123" s="243"/>
      <c r="D123" s="233" t="s">
        <v>135</v>
      </c>
      <c r="E123" s="244" t="s">
        <v>1</v>
      </c>
      <c r="F123" s="245" t="s">
        <v>137</v>
      </c>
      <c r="G123" s="243"/>
      <c r="H123" s="246">
        <v>300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135</v>
      </c>
      <c r="AU123" s="252" t="s">
        <v>85</v>
      </c>
      <c r="AV123" s="14" t="s">
        <v>85</v>
      </c>
      <c r="AW123" s="14" t="s">
        <v>31</v>
      </c>
      <c r="AX123" s="14" t="s">
        <v>83</v>
      </c>
      <c r="AY123" s="252" t="s">
        <v>126</v>
      </c>
    </row>
    <row r="124" s="2" customFormat="1" ht="33" customHeight="1">
      <c r="A124" s="38"/>
      <c r="B124" s="39"/>
      <c r="C124" s="218" t="s">
        <v>85</v>
      </c>
      <c r="D124" s="218" t="s">
        <v>128</v>
      </c>
      <c r="E124" s="219" t="s">
        <v>138</v>
      </c>
      <c r="F124" s="220" t="s">
        <v>139</v>
      </c>
      <c r="G124" s="221" t="s">
        <v>140</v>
      </c>
      <c r="H124" s="222">
        <v>210</v>
      </c>
      <c r="I124" s="223"/>
      <c r="J124" s="224">
        <f>ROUND(I124*H124,2)</f>
        <v>0</v>
      </c>
      <c r="K124" s="220" t="s">
        <v>132</v>
      </c>
      <c r="L124" s="44"/>
      <c r="M124" s="225" t="s">
        <v>1</v>
      </c>
      <c r="N124" s="226" t="s">
        <v>40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133</v>
      </c>
      <c r="AT124" s="229" t="s">
        <v>128</v>
      </c>
      <c r="AU124" s="229" t="s">
        <v>85</v>
      </c>
      <c r="AY124" s="17" t="s">
        <v>126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133</v>
      </c>
      <c r="BM124" s="229" t="s">
        <v>141</v>
      </c>
    </row>
    <row r="125" s="2" customFormat="1">
      <c r="A125" s="38"/>
      <c r="B125" s="39"/>
      <c r="C125" s="40"/>
      <c r="D125" s="233" t="s">
        <v>142</v>
      </c>
      <c r="E125" s="40"/>
      <c r="F125" s="253" t="s">
        <v>143</v>
      </c>
      <c r="G125" s="40"/>
      <c r="H125" s="40"/>
      <c r="I125" s="254"/>
      <c r="J125" s="40"/>
      <c r="K125" s="40"/>
      <c r="L125" s="44"/>
      <c r="M125" s="255"/>
      <c r="N125" s="256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142</v>
      </c>
      <c r="AU125" s="17" t="s">
        <v>85</v>
      </c>
    </row>
    <row r="126" s="13" customFormat="1">
      <c r="A126" s="13"/>
      <c r="B126" s="231"/>
      <c r="C126" s="232"/>
      <c r="D126" s="233" t="s">
        <v>135</v>
      </c>
      <c r="E126" s="234" t="s">
        <v>1</v>
      </c>
      <c r="F126" s="235" t="s">
        <v>144</v>
      </c>
      <c r="G126" s="232"/>
      <c r="H126" s="234" t="s">
        <v>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135</v>
      </c>
      <c r="AU126" s="241" t="s">
        <v>85</v>
      </c>
      <c r="AV126" s="13" t="s">
        <v>83</v>
      </c>
      <c r="AW126" s="13" t="s">
        <v>31</v>
      </c>
      <c r="AX126" s="13" t="s">
        <v>75</v>
      </c>
      <c r="AY126" s="241" t="s">
        <v>126</v>
      </c>
    </row>
    <row r="127" s="14" customFormat="1">
      <c r="A127" s="14"/>
      <c r="B127" s="242"/>
      <c r="C127" s="243"/>
      <c r="D127" s="233" t="s">
        <v>135</v>
      </c>
      <c r="E127" s="244" t="s">
        <v>1</v>
      </c>
      <c r="F127" s="245" t="s">
        <v>145</v>
      </c>
      <c r="G127" s="243"/>
      <c r="H127" s="246">
        <v>60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135</v>
      </c>
      <c r="AU127" s="252" t="s">
        <v>85</v>
      </c>
      <c r="AV127" s="14" t="s">
        <v>85</v>
      </c>
      <c r="AW127" s="14" t="s">
        <v>31</v>
      </c>
      <c r="AX127" s="14" t="s">
        <v>75</v>
      </c>
      <c r="AY127" s="252" t="s">
        <v>126</v>
      </c>
    </row>
    <row r="128" s="13" customFormat="1">
      <c r="A128" s="13"/>
      <c r="B128" s="231"/>
      <c r="C128" s="232"/>
      <c r="D128" s="233" t="s">
        <v>135</v>
      </c>
      <c r="E128" s="234" t="s">
        <v>1</v>
      </c>
      <c r="F128" s="235" t="s">
        <v>136</v>
      </c>
      <c r="G128" s="232"/>
      <c r="H128" s="234" t="s">
        <v>1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135</v>
      </c>
      <c r="AU128" s="241" t="s">
        <v>85</v>
      </c>
      <c r="AV128" s="13" t="s">
        <v>83</v>
      </c>
      <c r="AW128" s="13" t="s">
        <v>31</v>
      </c>
      <c r="AX128" s="13" t="s">
        <v>75</v>
      </c>
      <c r="AY128" s="241" t="s">
        <v>126</v>
      </c>
    </row>
    <row r="129" s="14" customFormat="1">
      <c r="A129" s="14"/>
      <c r="B129" s="242"/>
      <c r="C129" s="243"/>
      <c r="D129" s="233" t="s">
        <v>135</v>
      </c>
      <c r="E129" s="244" t="s">
        <v>1</v>
      </c>
      <c r="F129" s="245" t="s">
        <v>146</v>
      </c>
      <c r="G129" s="243"/>
      <c r="H129" s="246">
        <v>150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135</v>
      </c>
      <c r="AU129" s="252" t="s">
        <v>85</v>
      </c>
      <c r="AV129" s="14" t="s">
        <v>85</v>
      </c>
      <c r="AW129" s="14" t="s">
        <v>31</v>
      </c>
      <c r="AX129" s="14" t="s">
        <v>75</v>
      </c>
      <c r="AY129" s="252" t="s">
        <v>126</v>
      </c>
    </row>
    <row r="130" s="15" customFormat="1">
      <c r="A130" s="15"/>
      <c r="B130" s="257"/>
      <c r="C130" s="258"/>
      <c r="D130" s="233" t="s">
        <v>135</v>
      </c>
      <c r="E130" s="259" t="s">
        <v>1</v>
      </c>
      <c r="F130" s="260" t="s">
        <v>147</v>
      </c>
      <c r="G130" s="258"/>
      <c r="H130" s="261">
        <v>210</v>
      </c>
      <c r="I130" s="262"/>
      <c r="J130" s="258"/>
      <c r="K130" s="258"/>
      <c r="L130" s="263"/>
      <c r="M130" s="264"/>
      <c r="N130" s="265"/>
      <c r="O130" s="265"/>
      <c r="P130" s="265"/>
      <c r="Q130" s="265"/>
      <c r="R130" s="265"/>
      <c r="S130" s="265"/>
      <c r="T130" s="26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7" t="s">
        <v>135</v>
      </c>
      <c r="AU130" s="267" t="s">
        <v>85</v>
      </c>
      <c r="AV130" s="15" t="s">
        <v>133</v>
      </c>
      <c r="AW130" s="15" t="s">
        <v>31</v>
      </c>
      <c r="AX130" s="15" t="s">
        <v>83</v>
      </c>
      <c r="AY130" s="267" t="s">
        <v>126</v>
      </c>
    </row>
    <row r="131" s="2" customFormat="1" ht="62.7" customHeight="1">
      <c r="A131" s="38"/>
      <c r="B131" s="39"/>
      <c r="C131" s="218" t="s">
        <v>148</v>
      </c>
      <c r="D131" s="218" t="s">
        <v>128</v>
      </c>
      <c r="E131" s="219" t="s">
        <v>149</v>
      </c>
      <c r="F131" s="220" t="s">
        <v>150</v>
      </c>
      <c r="G131" s="221" t="s">
        <v>140</v>
      </c>
      <c r="H131" s="222">
        <v>210</v>
      </c>
      <c r="I131" s="223"/>
      <c r="J131" s="224">
        <f>ROUND(I131*H131,2)</f>
        <v>0</v>
      </c>
      <c r="K131" s="220" t="s">
        <v>132</v>
      </c>
      <c r="L131" s="44"/>
      <c r="M131" s="225" t="s">
        <v>1</v>
      </c>
      <c r="N131" s="226" t="s">
        <v>40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133</v>
      </c>
      <c r="AT131" s="229" t="s">
        <v>128</v>
      </c>
      <c r="AU131" s="229" t="s">
        <v>85</v>
      </c>
      <c r="AY131" s="17" t="s">
        <v>126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133</v>
      </c>
      <c r="BM131" s="229" t="s">
        <v>151</v>
      </c>
    </row>
    <row r="132" s="2" customFormat="1" ht="44.25" customHeight="1">
      <c r="A132" s="38"/>
      <c r="B132" s="39"/>
      <c r="C132" s="218" t="s">
        <v>152</v>
      </c>
      <c r="D132" s="218" t="s">
        <v>128</v>
      </c>
      <c r="E132" s="219" t="s">
        <v>153</v>
      </c>
      <c r="F132" s="220" t="s">
        <v>154</v>
      </c>
      <c r="G132" s="221" t="s">
        <v>140</v>
      </c>
      <c r="H132" s="222">
        <v>150</v>
      </c>
      <c r="I132" s="223"/>
      <c r="J132" s="224">
        <f>ROUND(I132*H132,2)</f>
        <v>0</v>
      </c>
      <c r="K132" s="220" t="s">
        <v>132</v>
      </c>
      <c r="L132" s="44"/>
      <c r="M132" s="225" t="s">
        <v>1</v>
      </c>
      <c r="N132" s="226" t="s">
        <v>40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133</v>
      </c>
      <c r="AT132" s="229" t="s">
        <v>128</v>
      </c>
      <c r="AU132" s="229" t="s">
        <v>85</v>
      </c>
      <c r="AY132" s="17" t="s">
        <v>126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133</v>
      </c>
      <c r="BM132" s="229" t="s">
        <v>155</v>
      </c>
    </row>
    <row r="133" s="13" customFormat="1">
      <c r="A133" s="13"/>
      <c r="B133" s="231"/>
      <c r="C133" s="232"/>
      <c r="D133" s="233" t="s">
        <v>135</v>
      </c>
      <c r="E133" s="234" t="s">
        <v>1</v>
      </c>
      <c r="F133" s="235" t="s">
        <v>136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135</v>
      </c>
      <c r="AU133" s="241" t="s">
        <v>85</v>
      </c>
      <c r="AV133" s="13" t="s">
        <v>83</v>
      </c>
      <c r="AW133" s="13" t="s">
        <v>31</v>
      </c>
      <c r="AX133" s="13" t="s">
        <v>75</v>
      </c>
      <c r="AY133" s="241" t="s">
        <v>126</v>
      </c>
    </row>
    <row r="134" s="14" customFormat="1">
      <c r="A134" s="14"/>
      <c r="B134" s="242"/>
      <c r="C134" s="243"/>
      <c r="D134" s="233" t="s">
        <v>135</v>
      </c>
      <c r="E134" s="244" t="s">
        <v>1</v>
      </c>
      <c r="F134" s="245" t="s">
        <v>146</v>
      </c>
      <c r="G134" s="243"/>
      <c r="H134" s="246">
        <v>150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135</v>
      </c>
      <c r="AU134" s="252" t="s">
        <v>85</v>
      </c>
      <c r="AV134" s="14" t="s">
        <v>85</v>
      </c>
      <c r="AW134" s="14" t="s">
        <v>31</v>
      </c>
      <c r="AX134" s="14" t="s">
        <v>83</v>
      </c>
      <c r="AY134" s="252" t="s">
        <v>126</v>
      </c>
    </row>
    <row r="135" s="2" customFormat="1" ht="44.25" customHeight="1">
      <c r="A135" s="38"/>
      <c r="B135" s="39"/>
      <c r="C135" s="218" t="s">
        <v>156</v>
      </c>
      <c r="D135" s="218" t="s">
        <v>128</v>
      </c>
      <c r="E135" s="219" t="s">
        <v>157</v>
      </c>
      <c r="F135" s="220" t="s">
        <v>158</v>
      </c>
      <c r="G135" s="221" t="s">
        <v>159</v>
      </c>
      <c r="H135" s="222">
        <v>350.69999999999999</v>
      </c>
      <c r="I135" s="223"/>
      <c r="J135" s="224">
        <f>ROUND(I135*H135,2)</f>
        <v>0</v>
      </c>
      <c r="K135" s="220" t="s">
        <v>132</v>
      </c>
      <c r="L135" s="44"/>
      <c r="M135" s="225" t="s">
        <v>1</v>
      </c>
      <c r="N135" s="226" t="s">
        <v>40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133</v>
      </c>
      <c r="AT135" s="229" t="s">
        <v>128</v>
      </c>
      <c r="AU135" s="229" t="s">
        <v>85</v>
      </c>
      <c r="AY135" s="17" t="s">
        <v>126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133</v>
      </c>
      <c r="BM135" s="229" t="s">
        <v>160</v>
      </c>
    </row>
    <row r="136" s="14" customFormat="1">
      <c r="A136" s="14"/>
      <c r="B136" s="242"/>
      <c r="C136" s="243"/>
      <c r="D136" s="233" t="s">
        <v>135</v>
      </c>
      <c r="E136" s="243"/>
      <c r="F136" s="245" t="s">
        <v>161</v>
      </c>
      <c r="G136" s="243"/>
      <c r="H136" s="246">
        <v>350.69999999999999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135</v>
      </c>
      <c r="AU136" s="252" t="s">
        <v>85</v>
      </c>
      <c r="AV136" s="14" t="s">
        <v>85</v>
      </c>
      <c r="AW136" s="14" t="s">
        <v>4</v>
      </c>
      <c r="AX136" s="14" t="s">
        <v>83</v>
      </c>
      <c r="AY136" s="252" t="s">
        <v>126</v>
      </c>
    </row>
    <row r="137" s="2" customFormat="1" ht="37.8" customHeight="1">
      <c r="A137" s="38"/>
      <c r="B137" s="39"/>
      <c r="C137" s="218" t="s">
        <v>133</v>
      </c>
      <c r="D137" s="218" t="s">
        <v>128</v>
      </c>
      <c r="E137" s="219" t="s">
        <v>162</v>
      </c>
      <c r="F137" s="220" t="s">
        <v>163</v>
      </c>
      <c r="G137" s="221" t="s">
        <v>140</v>
      </c>
      <c r="H137" s="222">
        <v>210</v>
      </c>
      <c r="I137" s="223"/>
      <c r="J137" s="224">
        <f>ROUND(I137*H137,2)</f>
        <v>0</v>
      </c>
      <c r="K137" s="220" t="s">
        <v>132</v>
      </c>
      <c r="L137" s="44"/>
      <c r="M137" s="268" t="s">
        <v>1</v>
      </c>
      <c r="N137" s="269" t="s">
        <v>40</v>
      </c>
      <c r="O137" s="270"/>
      <c r="P137" s="271">
        <f>O137*H137</f>
        <v>0</v>
      </c>
      <c r="Q137" s="271">
        <v>0</v>
      </c>
      <c r="R137" s="271">
        <f>Q137*H137</f>
        <v>0</v>
      </c>
      <c r="S137" s="271">
        <v>0</v>
      </c>
      <c r="T137" s="27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133</v>
      </c>
      <c r="AT137" s="229" t="s">
        <v>128</v>
      </c>
      <c r="AU137" s="229" t="s">
        <v>85</v>
      </c>
      <c r="AY137" s="17" t="s">
        <v>126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83</v>
      </c>
      <c r="BK137" s="230">
        <f>ROUND(I137*H137,2)</f>
        <v>0</v>
      </c>
      <c r="BL137" s="17" t="s">
        <v>133</v>
      </c>
      <c r="BM137" s="229" t="s">
        <v>164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67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ycJuQoX840Bm7DYNRgf+zdx8Do4PxhhozqGVpRtcqFMLB8FtM2CtHT5qYFOispVg/Rcb+Nk+3JJzKanlZr1vmA==" hashValue="JPwEbxmUq+7TJGuQitamyUOy1a46qmTkz6Rn4iM6Lo2pFAAl4E6gii369bmnGzy5AT3f4RQGo5IMICLAYbC/Ug==" algorithmName="SHA-512" password="CC35"/>
  <autoFilter ref="C117:K13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Lesný potok - Osoblaha km 0,000 - 0,880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165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6. 10. 2023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ROUND((SUM(BE118:BE137)),  2)</f>
        <v>0</v>
      </c>
      <c r="G33" s="38"/>
      <c r="H33" s="38"/>
      <c r="I33" s="155">
        <v>0.20999999999999999</v>
      </c>
      <c r="J33" s="154">
        <f>ROUND(((SUM(BE118:BE137))*I33),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ROUND((SUM(BF118:BF137)),  2)</f>
        <v>0</v>
      </c>
      <c r="G34" s="38"/>
      <c r="H34" s="38"/>
      <c r="I34" s="155">
        <v>0.14999999999999999</v>
      </c>
      <c r="J34" s="154">
        <f>ROUND(((SUM(BF118:BF137))*I34),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ROUND((SUM(BG118:BG137)),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ROUND((SUM(BH118:BH137)),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ROUND((SUM(BI118:BI137)),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Lesný potok - Osoblaha km 0,000 - 0,880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SO-02 - odtěžení nánosů km 0,261 - 0,400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Osoblaha</v>
      </c>
      <c r="G89" s="40"/>
      <c r="H89" s="40"/>
      <c r="I89" s="32" t="s">
        <v>22</v>
      </c>
      <c r="J89" s="79" t="str">
        <f>IF(J12="","",J12)</f>
        <v>6. 10. 2023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Ing. Jiří Skalník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111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Lesný potok - Osoblaha km 0,000 - 0,880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SO-02 - odtěžení nánosů km 0,261 - 0,400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Osoblaha</v>
      </c>
      <c r="G112" s="40"/>
      <c r="H112" s="40"/>
      <c r="I112" s="32" t="s">
        <v>22</v>
      </c>
      <c r="J112" s="79" t="str">
        <f>IF(J12="","",J12)</f>
        <v>6. 10. 2023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32</v>
      </c>
      <c r="J115" s="36" t="str">
        <f>E24</f>
        <v>Ing. Jiří Skalník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112</v>
      </c>
      <c r="D117" s="194" t="s">
        <v>60</v>
      </c>
      <c r="E117" s="194" t="s">
        <v>56</v>
      </c>
      <c r="F117" s="194" t="s">
        <v>57</v>
      </c>
      <c r="G117" s="194" t="s">
        <v>113</v>
      </c>
      <c r="H117" s="194" t="s">
        <v>114</v>
      </c>
      <c r="I117" s="194" t="s">
        <v>115</v>
      </c>
      <c r="J117" s="194" t="s">
        <v>106</v>
      </c>
      <c r="K117" s="195" t="s">
        <v>116</v>
      </c>
      <c r="L117" s="196"/>
      <c r="M117" s="100" t="s">
        <v>1</v>
      </c>
      <c r="N117" s="101" t="s">
        <v>39</v>
      </c>
      <c r="O117" s="101" t="s">
        <v>117</v>
      </c>
      <c r="P117" s="101" t="s">
        <v>118</v>
      </c>
      <c r="Q117" s="101" t="s">
        <v>119</v>
      </c>
      <c r="R117" s="101" t="s">
        <v>120</v>
      </c>
      <c r="S117" s="101" t="s">
        <v>121</v>
      </c>
      <c r="T117" s="102" t="s">
        <v>122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123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108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74</v>
      </c>
      <c r="E119" s="205" t="s">
        <v>124</v>
      </c>
      <c r="F119" s="205" t="s">
        <v>125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74</v>
      </c>
      <c r="AU119" s="214" t="s">
        <v>75</v>
      </c>
      <c r="AY119" s="213" t="s">
        <v>126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74</v>
      </c>
      <c r="E120" s="216" t="s">
        <v>83</v>
      </c>
      <c r="F120" s="216" t="s">
        <v>127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SUM(P121:P137)</f>
        <v>0</v>
      </c>
      <c r="Q120" s="210"/>
      <c r="R120" s="211">
        <f>SUM(R121:R137)</f>
        <v>0</v>
      </c>
      <c r="S120" s="210"/>
      <c r="T120" s="212">
        <f>SUM(T121:T137)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74</v>
      </c>
      <c r="AU120" s="214" t="s">
        <v>83</v>
      </c>
      <c r="AY120" s="213" t="s">
        <v>126</v>
      </c>
      <c r="BK120" s="215">
        <f>SUM(BK121:BK137)</f>
        <v>0</v>
      </c>
    </row>
    <row r="121" s="2" customFormat="1" ht="33" customHeight="1">
      <c r="A121" s="38"/>
      <c r="B121" s="39"/>
      <c r="C121" s="218" t="s">
        <v>83</v>
      </c>
      <c r="D121" s="218" t="s">
        <v>128</v>
      </c>
      <c r="E121" s="219" t="s">
        <v>138</v>
      </c>
      <c r="F121" s="220" t="s">
        <v>139</v>
      </c>
      <c r="G121" s="221" t="s">
        <v>140</v>
      </c>
      <c r="H121" s="222">
        <v>72.799999999999997</v>
      </c>
      <c r="I121" s="223"/>
      <c r="J121" s="224">
        <f>ROUND(I121*H121,2)</f>
        <v>0</v>
      </c>
      <c r="K121" s="220" t="s">
        <v>132</v>
      </c>
      <c r="L121" s="44"/>
      <c r="M121" s="225" t="s">
        <v>1</v>
      </c>
      <c r="N121" s="226" t="s">
        <v>40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133</v>
      </c>
      <c r="AT121" s="229" t="s">
        <v>128</v>
      </c>
      <c r="AU121" s="229" t="s">
        <v>85</v>
      </c>
      <c r="AY121" s="17" t="s">
        <v>126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83</v>
      </c>
      <c r="BK121" s="230">
        <f>ROUND(I121*H121,2)</f>
        <v>0</v>
      </c>
      <c r="BL121" s="17" t="s">
        <v>133</v>
      </c>
      <c r="BM121" s="229" t="s">
        <v>166</v>
      </c>
    </row>
    <row r="122" s="2" customFormat="1">
      <c r="A122" s="38"/>
      <c r="B122" s="39"/>
      <c r="C122" s="40"/>
      <c r="D122" s="233" t="s">
        <v>142</v>
      </c>
      <c r="E122" s="40"/>
      <c r="F122" s="253" t="s">
        <v>143</v>
      </c>
      <c r="G122" s="40"/>
      <c r="H122" s="40"/>
      <c r="I122" s="254"/>
      <c r="J122" s="40"/>
      <c r="K122" s="40"/>
      <c r="L122" s="44"/>
      <c r="M122" s="255"/>
      <c r="N122" s="256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142</v>
      </c>
      <c r="AU122" s="17" t="s">
        <v>85</v>
      </c>
    </row>
    <row r="123" s="14" customFormat="1">
      <c r="A123" s="14"/>
      <c r="B123" s="242"/>
      <c r="C123" s="243"/>
      <c r="D123" s="233" t="s">
        <v>135</v>
      </c>
      <c r="E123" s="244" t="s">
        <v>1</v>
      </c>
      <c r="F123" s="245" t="s">
        <v>167</v>
      </c>
      <c r="G123" s="243"/>
      <c r="H123" s="246">
        <v>72.799999999999997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135</v>
      </c>
      <c r="AU123" s="252" t="s">
        <v>85</v>
      </c>
      <c r="AV123" s="14" t="s">
        <v>85</v>
      </c>
      <c r="AW123" s="14" t="s">
        <v>31</v>
      </c>
      <c r="AX123" s="14" t="s">
        <v>83</v>
      </c>
      <c r="AY123" s="252" t="s">
        <v>126</v>
      </c>
    </row>
    <row r="124" s="2" customFormat="1" ht="62.7" customHeight="1">
      <c r="A124" s="38"/>
      <c r="B124" s="39"/>
      <c r="C124" s="218" t="s">
        <v>85</v>
      </c>
      <c r="D124" s="218" t="s">
        <v>128</v>
      </c>
      <c r="E124" s="219" t="s">
        <v>168</v>
      </c>
      <c r="F124" s="220" t="s">
        <v>169</v>
      </c>
      <c r="G124" s="221" t="s">
        <v>140</v>
      </c>
      <c r="H124" s="222">
        <v>72.799999999999997</v>
      </c>
      <c r="I124" s="223"/>
      <c r="J124" s="224">
        <f>ROUND(I124*H124,2)</f>
        <v>0</v>
      </c>
      <c r="K124" s="220" t="s">
        <v>132</v>
      </c>
      <c r="L124" s="44"/>
      <c r="M124" s="225" t="s">
        <v>1</v>
      </c>
      <c r="N124" s="226" t="s">
        <v>40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133</v>
      </c>
      <c r="AT124" s="229" t="s">
        <v>128</v>
      </c>
      <c r="AU124" s="229" t="s">
        <v>85</v>
      </c>
      <c r="AY124" s="17" t="s">
        <v>126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133</v>
      </c>
      <c r="BM124" s="229" t="s">
        <v>170</v>
      </c>
    </row>
    <row r="125" s="13" customFormat="1">
      <c r="A125" s="13"/>
      <c r="B125" s="231"/>
      <c r="C125" s="232"/>
      <c r="D125" s="233" t="s">
        <v>135</v>
      </c>
      <c r="E125" s="234" t="s">
        <v>1</v>
      </c>
      <c r="F125" s="235" t="s">
        <v>171</v>
      </c>
      <c r="G125" s="232"/>
      <c r="H125" s="234" t="s">
        <v>1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135</v>
      </c>
      <c r="AU125" s="241" t="s">
        <v>85</v>
      </c>
      <c r="AV125" s="13" t="s">
        <v>83</v>
      </c>
      <c r="AW125" s="13" t="s">
        <v>31</v>
      </c>
      <c r="AX125" s="13" t="s">
        <v>75</v>
      </c>
      <c r="AY125" s="241" t="s">
        <v>126</v>
      </c>
    </row>
    <row r="126" s="14" customFormat="1">
      <c r="A126" s="14"/>
      <c r="B126" s="242"/>
      <c r="C126" s="243"/>
      <c r="D126" s="233" t="s">
        <v>135</v>
      </c>
      <c r="E126" s="244" t="s">
        <v>1</v>
      </c>
      <c r="F126" s="245" t="s">
        <v>167</v>
      </c>
      <c r="G126" s="243"/>
      <c r="H126" s="246">
        <v>72.799999999999997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135</v>
      </c>
      <c r="AU126" s="252" t="s">
        <v>85</v>
      </c>
      <c r="AV126" s="14" t="s">
        <v>85</v>
      </c>
      <c r="AW126" s="14" t="s">
        <v>31</v>
      </c>
      <c r="AX126" s="14" t="s">
        <v>83</v>
      </c>
      <c r="AY126" s="252" t="s">
        <v>126</v>
      </c>
    </row>
    <row r="127" s="2" customFormat="1" ht="62.7" customHeight="1">
      <c r="A127" s="38"/>
      <c r="B127" s="39"/>
      <c r="C127" s="218" t="s">
        <v>148</v>
      </c>
      <c r="D127" s="218" t="s">
        <v>128</v>
      </c>
      <c r="E127" s="219" t="s">
        <v>149</v>
      </c>
      <c r="F127" s="220" t="s">
        <v>150</v>
      </c>
      <c r="G127" s="221" t="s">
        <v>140</v>
      </c>
      <c r="H127" s="222">
        <v>72.799999999999997</v>
      </c>
      <c r="I127" s="223"/>
      <c r="J127" s="224">
        <f>ROUND(I127*H127,2)</f>
        <v>0</v>
      </c>
      <c r="K127" s="220" t="s">
        <v>132</v>
      </c>
      <c r="L127" s="44"/>
      <c r="M127" s="225" t="s">
        <v>1</v>
      </c>
      <c r="N127" s="226" t="s">
        <v>40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133</v>
      </c>
      <c r="AT127" s="229" t="s">
        <v>128</v>
      </c>
      <c r="AU127" s="229" t="s">
        <v>85</v>
      </c>
      <c r="AY127" s="17" t="s">
        <v>126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133</v>
      </c>
      <c r="BM127" s="229" t="s">
        <v>172</v>
      </c>
    </row>
    <row r="128" s="13" customFormat="1">
      <c r="A128" s="13"/>
      <c r="B128" s="231"/>
      <c r="C128" s="232"/>
      <c r="D128" s="233" t="s">
        <v>135</v>
      </c>
      <c r="E128" s="234" t="s">
        <v>1</v>
      </c>
      <c r="F128" s="235" t="s">
        <v>173</v>
      </c>
      <c r="G128" s="232"/>
      <c r="H128" s="234" t="s">
        <v>1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135</v>
      </c>
      <c r="AU128" s="241" t="s">
        <v>85</v>
      </c>
      <c r="AV128" s="13" t="s">
        <v>83</v>
      </c>
      <c r="AW128" s="13" t="s">
        <v>31</v>
      </c>
      <c r="AX128" s="13" t="s">
        <v>75</v>
      </c>
      <c r="AY128" s="241" t="s">
        <v>126</v>
      </c>
    </row>
    <row r="129" s="14" customFormat="1">
      <c r="A129" s="14"/>
      <c r="B129" s="242"/>
      <c r="C129" s="243"/>
      <c r="D129" s="233" t="s">
        <v>135</v>
      </c>
      <c r="E129" s="244" t="s">
        <v>1</v>
      </c>
      <c r="F129" s="245" t="s">
        <v>174</v>
      </c>
      <c r="G129" s="243"/>
      <c r="H129" s="246">
        <v>72.799999999999997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135</v>
      </c>
      <c r="AU129" s="252" t="s">
        <v>85</v>
      </c>
      <c r="AV129" s="14" t="s">
        <v>85</v>
      </c>
      <c r="AW129" s="14" t="s">
        <v>31</v>
      </c>
      <c r="AX129" s="14" t="s">
        <v>83</v>
      </c>
      <c r="AY129" s="252" t="s">
        <v>126</v>
      </c>
    </row>
    <row r="130" s="2" customFormat="1" ht="44.25" customHeight="1">
      <c r="A130" s="38"/>
      <c r="B130" s="39"/>
      <c r="C130" s="218" t="s">
        <v>133</v>
      </c>
      <c r="D130" s="218" t="s">
        <v>128</v>
      </c>
      <c r="E130" s="219" t="s">
        <v>153</v>
      </c>
      <c r="F130" s="220" t="s">
        <v>154</v>
      </c>
      <c r="G130" s="221" t="s">
        <v>140</v>
      </c>
      <c r="H130" s="222">
        <v>72.799999999999997</v>
      </c>
      <c r="I130" s="223"/>
      <c r="J130" s="224">
        <f>ROUND(I130*H130,2)</f>
        <v>0</v>
      </c>
      <c r="K130" s="220" t="s">
        <v>132</v>
      </c>
      <c r="L130" s="44"/>
      <c r="M130" s="225" t="s">
        <v>1</v>
      </c>
      <c r="N130" s="226" t="s">
        <v>40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133</v>
      </c>
      <c r="AT130" s="229" t="s">
        <v>128</v>
      </c>
      <c r="AU130" s="229" t="s">
        <v>85</v>
      </c>
      <c r="AY130" s="17" t="s">
        <v>126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83</v>
      </c>
      <c r="BK130" s="230">
        <f>ROUND(I130*H130,2)</f>
        <v>0</v>
      </c>
      <c r="BL130" s="17" t="s">
        <v>133</v>
      </c>
      <c r="BM130" s="229" t="s">
        <v>175</v>
      </c>
    </row>
    <row r="131" s="13" customFormat="1">
      <c r="A131" s="13"/>
      <c r="B131" s="231"/>
      <c r="C131" s="232"/>
      <c r="D131" s="233" t="s">
        <v>135</v>
      </c>
      <c r="E131" s="234" t="s">
        <v>1</v>
      </c>
      <c r="F131" s="235" t="s">
        <v>176</v>
      </c>
      <c r="G131" s="232"/>
      <c r="H131" s="234" t="s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135</v>
      </c>
      <c r="AU131" s="241" t="s">
        <v>85</v>
      </c>
      <c r="AV131" s="13" t="s">
        <v>83</v>
      </c>
      <c r="AW131" s="13" t="s">
        <v>31</v>
      </c>
      <c r="AX131" s="13" t="s">
        <v>75</v>
      </c>
      <c r="AY131" s="241" t="s">
        <v>126</v>
      </c>
    </row>
    <row r="132" s="14" customFormat="1">
      <c r="A132" s="14"/>
      <c r="B132" s="242"/>
      <c r="C132" s="243"/>
      <c r="D132" s="233" t="s">
        <v>135</v>
      </c>
      <c r="E132" s="244" t="s">
        <v>1</v>
      </c>
      <c r="F132" s="245" t="s">
        <v>174</v>
      </c>
      <c r="G132" s="243"/>
      <c r="H132" s="246">
        <v>72.799999999999997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135</v>
      </c>
      <c r="AU132" s="252" t="s">
        <v>85</v>
      </c>
      <c r="AV132" s="14" t="s">
        <v>85</v>
      </c>
      <c r="AW132" s="14" t="s">
        <v>31</v>
      </c>
      <c r="AX132" s="14" t="s">
        <v>83</v>
      </c>
      <c r="AY132" s="252" t="s">
        <v>126</v>
      </c>
    </row>
    <row r="133" s="2" customFormat="1" ht="44.25" customHeight="1">
      <c r="A133" s="38"/>
      <c r="B133" s="39"/>
      <c r="C133" s="218" t="s">
        <v>156</v>
      </c>
      <c r="D133" s="218" t="s">
        <v>128</v>
      </c>
      <c r="E133" s="219" t="s">
        <v>157</v>
      </c>
      <c r="F133" s="220" t="s">
        <v>158</v>
      </c>
      <c r="G133" s="221" t="s">
        <v>159</v>
      </c>
      <c r="H133" s="222">
        <v>121.57599999999999</v>
      </c>
      <c r="I133" s="223"/>
      <c r="J133" s="224">
        <f>ROUND(I133*H133,2)</f>
        <v>0</v>
      </c>
      <c r="K133" s="220" t="s">
        <v>132</v>
      </c>
      <c r="L133" s="44"/>
      <c r="M133" s="225" t="s">
        <v>1</v>
      </c>
      <c r="N133" s="226" t="s">
        <v>40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133</v>
      </c>
      <c r="AT133" s="229" t="s">
        <v>128</v>
      </c>
      <c r="AU133" s="229" t="s">
        <v>85</v>
      </c>
      <c r="AY133" s="17" t="s">
        <v>126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83</v>
      </c>
      <c r="BK133" s="230">
        <f>ROUND(I133*H133,2)</f>
        <v>0</v>
      </c>
      <c r="BL133" s="17" t="s">
        <v>133</v>
      </c>
      <c r="BM133" s="229" t="s">
        <v>177</v>
      </c>
    </row>
    <row r="134" s="14" customFormat="1">
      <c r="A134" s="14"/>
      <c r="B134" s="242"/>
      <c r="C134" s="243"/>
      <c r="D134" s="233" t="s">
        <v>135</v>
      </c>
      <c r="E134" s="244" t="s">
        <v>1</v>
      </c>
      <c r="F134" s="245" t="s">
        <v>174</v>
      </c>
      <c r="G134" s="243"/>
      <c r="H134" s="246">
        <v>72.799999999999997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135</v>
      </c>
      <c r="AU134" s="252" t="s">
        <v>85</v>
      </c>
      <c r="AV134" s="14" t="s">
        <v>85</v>
      </c>
      <c r="AW134" s="14" t="s">
        <v>31</v>
      </c>
      <c r="AX134" s="14" t="s">
        <v>83</v>
      </c>
      <c r="AY134" s="252" t="s">
        <v>126</v>
      </c>
    </row>
    <row r="135" s="14" customFormat="1">
      <c r="A135" s="14"/>
      <c r="B135" s="242"/>
      <c r="C135" s="243"/>
      <c r="D135" s="233" t="s">
        <v>135</v>
      </c>
      <c r="E135" s="243"/>
      <c r="F135" s="245" t="s">
        <v>178</v>
      </c>
      <c r="G135" s="243"/>
      <c r="H135" s="246">
        <v>121.57599999999999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135</v>
      </c>
      <c r="AU135" s="252" t="s">
        <v>85</v>
      </c>
      <c r="AV135" s="14" t="s">
        <v>85</v>
      </c>
      <c r="AW135" s="14" t="s">
        <v>4</v>
      </c>
      <c r="AX135" s="14" t="s">
        <v>83</v>
      </c>
      <c r="AY135" s="252" t="s">
        <v>126</v>
      </c>
    </row>
    <row r="136" s="2" customFormat="1" ht="37.8" customHeight="1">
      <c r="A136" s="38"/>
      <c r="B136" s="39"/>
      <c r="C136" s="218" t="s">
        <v>179</v>
      </c>
      <c r="D136" s="218" t="s">
        <v>128</v>
      </c>
      <c r="E136" s="219" t="s">
        <v>162</v>
      </c>
      <c r="F136" s="220" t="s">
        <v>163</v>
      </c>
      <c r="G136" s="221" t="s">
        <v>140</v>
      </c>
      <c r="H136" s="222">
        <v>72.799999999999997</v>
      </c>
      <c r="I136" s="223"/>
      <c r="J136" s="224">
        <f>ROUND(I136*H136,2)</f>
        <v>0</v>
      </c>
      <c r="K136" s="220" t="s">
        <v>132</v>
      </c>
      <c r="L136" s="44"/>
      <c r="M136" s="225" t="s">
        <v>1</v>
      </c>
      <c r="N136" s="226" t="s">
        <v>40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133</v>
      </c>
      <c r="AT136" s="229" t="s">
        <v>128</v>
      </c>
      <c r="AU136" s="229" t="s">
        <v>85</v>
      </c>
      <c r="AY136" s="17" t="s">
        <v>126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83</v>
      </c>
      <c r="BK136" s="230">
        <f>ROUND(I136*H136,2)</f>
        <v>0</v>
      </c>
      <c r="BL136" s="17" t="s">
        <v>133</v>
      </c>
      <c r="BM136" s="229" t="s">
        <v>180</v>
      </c>
    </row>
    <row r="137" s="14" customFormat="1">
      <c r="A137" s="14"/>
      <c r="B137" s="242"/>
      <c r="C137" s="243"/>
      <c r="D137" s="233" t="s">
        <v>135</v>
      </c>
      <c r="E137" s="244" t="s">
        <v>1</v>
      </c>
      <c r="F137" s="245" t="s">
        <v>174</v>
      </c>
      <c r="G137" s="243"/>
      <c r="H137" s="246">
        <v>72.799999999999997</v>
      </c>
      <c r="I137" s="247"/>
      <c r="J137" s="243"/>
      <c r="K137" s="243"/>
      <c r="L137" s="248"/>
      <c r="M137" s="273"/>
      <c r="N137" s="274"/>
      <c r="O137" s="274"/>
      <c r="P137" s="274"/>
      <c r="Q137" s="274"/>
      <c r="R137" s="274"/>
      <c r="S137" s="274"/>
      <c r="T137" s="27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135</v>
      </c>
      <c r="AU137" s="252" t="s">
        <v>85</v>
      </c>
      <c r="AV137" s="14" t="s">
        <v>85</v>
      </c>
      <c r="AW137" s="14" t="s">
        <v>31</v>
      </c>
      <c r="AX137" s="14" t="s">
        <v>83</v>
      </c>
      <c r="AY137" s="252" t="s">
        <v>126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67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br1V8JjiiKWyHI+kqDFeoPdZ6MK1sJQEFTTDYfXRU7SUOpfgVDZNzVFRVmscHYaPgS6fCA9kQ6QEbySuCW0ZkQ==" hashValue="2P3D6xmtAd7ke40ouPbcbNqQjQ0Bwho7TosE3PB0fGTkwsmeinhnMZ25DQvWiQosP8nPl+R8dLxp2iQ+MR57Og==" algorithmName="SHA-512" password="CC35"/>
  <autoFilter ref="C117:K13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Lesný potok - Osoblaha km 0,000 - 0,880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181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6. 10. 2023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ROUND((SUM(BE118:BE146)),  2)</f>
        <v>0</v>
      </c>
      <c r="G33" s="38"/>
      <c r="H33" s="38"/>
      <c r="I33" s="155">
        <v>0.20999999999999999</v>
      </c>
      <c r="J33" s="154">
        <f>ROUND(((SUM(BE118:BE146))*I33),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ROUND((SUM(BF118:BF146)),  2)</f>
        <v>0</v>
      </c>
      <c r="G34" s="38"/>
      <c r="H34" s="38"/>
      <c r="I34" s="155">
        <v>0.14999999999999999</v>
      </c>
      <c r="J34" s="154">
        <f>ROUND(((SUM(BF118:BF146))*I34),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ROUND((SUM(BG118:BG146)),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ROUND((SUM(BH118:BH146)),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ROUND((SUM(BI118:BI146)),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Lesný potok - Osoblaha km 0,000 - 0,880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SO-03 - odtěžení nánosů km 0,400 - 0,556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Osoblaha</v>
      </c>
      <c r="G89" s="40"/>
      <c r="H89" s="40"/>
      <c r="I89" s="32" t="s">
        <v>22</v>
      </c>
      <c r="J89" s="79" t="str">
        <f>IF(J12="","",J12)</f>
        <v>6. 10. 2023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Ing. Jiří Skalník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111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Lesný potok - Osoblaha km 0,000 - 0,880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SO-03 - odtěžení nánosů km 0,400 - 0,556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Osoblaha</v>
      </c>
      <c r="G112" s="40"/>
      <c r="H112" s="40"/>
      <c r="I112" s="32" t="s">
        <v>22</v>
      </c>
      <c r="J112" s="79" t="str">
        <f>IF(J12="","",J12)</f>
        <v>6. 10. 2023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32</v>
      </c>
      <c r="J115" s="36" t="str">
        <f>E24</f>
        <v>Ing. Jiří Skalník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112</v>
      </c>
      <c r="D117" s="194" t="s">
        <v>60</v>
      </c>
      <c r="E117" s="194" t="s">
        <v>56</v>
      </c>
      <c r="F117" s="194" t="s">
        <v>57</v>
      </c>
      <c r="G117" s="194" t="s">
        <v>113</v>
      </c>
      <c r="H117" s="194" t="s">
        <v>114</v>
      </c>
      <c r="I117" s="194" t="s">
        <v>115</v>
      </c>
      <c r="J117" s="194" t="s">
        <v>106</v>
      </c>
      <c r="K117" s="195" t="s">
        <v>116</v>
      </c>
      <c r="L117" s="196"/>
      <c r="M117" s="100" t="s">
        <v>1</v>
      </c>
      <c r="N117" s="101" t="s">
        <v>39</v>
      </c>
      <c r="O117" s="101" t="s">
        <v>117</v>
      </c>
      <c r="P117" s="101" t="s">
        <v>118</v>
      </c>
      <c r="Q117" s="101" t="s">
        <v>119</v>
      </c>
      <c r="R117" s="101" t="s">
        <v>120</v>
      </c>
      <c r="S117" s="101" t="s">
        <v>121</v>
      </c>
      <c r="T117" s="102" t="s">
        <v>122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123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108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74</v>
      </c>
      <c r="E119" s="205" t="s">
        <v>124</v>
      </c>
      <c r="F119" s="205" t="s">
        <v>125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74</v>
      </c>
      <c r="AU119" s="214" t="s">
        <v>75</v>
      </c>
      <c r="AY119" s="213" t="s">
        <v>126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74</v>
      </c>
      <c r="E120" s="216" t="s">
        <v>83</v>
      </c>
      <c r="F120" s="216" t="s">
        <v>127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SUM(P121:P146)</f>
        <v>0</v>
      </c>
      <c r="Q120" s="210"/>
      <c r="R120" s="211">
        <f>SUM(R121:R146)</f>
        <v>0</v>
      </c>
      <c r="S120" s="210"/>
      <c r="T120" s="212">
        <f>SUM(T121:T146)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74</v>
      </c>
      <c r="AU120" s="214" t="s">
        <v>83</v>
      </c>
      <c r="AY120" s="213" t="s">
        <v>126</v>
      </c>
      <c r="BK120" s="215">
        <f>SUM(BK121:BK146)</f>
        <v>0</v>
      </c>
    </row>
    <row r="121" s="2" customFormat="1" ht="33" customHeight="1">
      <c r="A121" s="38"/>
      <c r="B121" s="39"/>
      <c r="C121" s="218" t="s">
        <v>83</v>
      </c>
      <c r="D121" s="218" t="s">
        <v>128</v>
      </c>
      <c r="E121" s="219" t="s">
        <v>182</v>
      </c>
      <c r="F121" s="220" t="s">
        <v>183</v>
      </c>
      <c r="G121" s="221" t="s">
        <v>140</v>
      </c>
      <c r="H121" s="222">
        <v>5</v>
      </c>
      <c r="I121" s="223"/>
      <c r="J121" s="224">
        <f>ROUND(I121*H121,2)</f>
        <v>0</v>
      </c>
      <c r="K121" s="220" t="s">
        <v>132</v>
      </c>
      <c r="L121" s="44"/>
      <c r="M121" s="225" t="s">
        <v>1</v>
      </c>
      <c r="N121" s="226" t="s">
        <v>40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133</v>
      </c>
      <c r="AT121" s="229" t="s">
        <v>128</v>
      </c>
      <c r="AU121" s="229" t="s">
        <v>85</v>
      </c>
      <c r="AY121" s="17" t="s">
        <v>126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83</v>
      </c>
      <c r="BK121" s="230">
        <f>ROUND(I121*H121,2)</f>
        <v>0</v>
      </c>
      <c r="BL121" s="17" t="s">
        <v>133</v>
      </c>
      <c r="BM121" s="229" t="s">
        <v>184</v>
      </c>
    </row>
    <row r="122" s="13" customFormat="1">
      <c r="A122" s="13"/>
      <c r="B122" s="231"/>
      <c r="C122" s="232"/>
      <c r="D122" s="233" t="s">
        <v>135</v>
      </c>
      <c r="E122" s="234" t="s">
        <v>1</v>
      </c>
      <c r="F122" s="235" t="s">
        <v>185</v>
      </c>
      <c r="G122" s="232"/>
      <c r="H122" s="234" t="s">
        <v>1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135</v>
      </c>
      <c r="AU122" s="241" t="s">
        <v>85</v>
      </c>
      <c r="AV122" s="13" t="s">
        <v>83</v>
      </c>
      <c r="AW122" s="13" t="s">
        <v>31</v>
      </c>
      <c r="AX122" s="13" t="s">
        <v>75</v>
      </c>
      <c r="AY122" s="241" t="s">
        <v>126</v>
      </c>
    </row>
    <row r="123" s="13" customFormat="1">
      <c r="A123" s="13"/>
      <c r="B123" s="231"/>
      <c r="C123" s="232"/>
      <c r="D123" s="233" t="s">
        <v>135</v>
      </c>
      <c r="E123" s="234" t="s">
        <v>1</v>
      </c>
      <c r="F123" s="235" t="s">
        <v>186</v>
      </c>
      <c r="G123" s="232"/>
      <c r="H123" s="234" t="s">
        <v>1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135</v>
      </c>
      <c r="AU123" s="241" t="s">
        <v>85</v>
      </c>
      <c r="AV123" s="13" t="s">
        <v>83</v>
      </c>
      <c r="AW123" s="13" t="s">
        <v>31</v>
      </c>
      <c r="AX123" s="13" t="s">
        <v>75</v>
      </c>
      <c r="AY123" s="241" t="s">
        <v>126</v>
      </c>
    </row>
    <row r="124" s="14" customFormat="1">
      <c r="A124" s="14"/>
      <c r="B124" s="242"/>
      <c r="C124" s="243"/>
      <c r="D124" s="233" t="s">
        <v>135</v>
      </c>
      <c r="E124" s="244" t="s">
        <v>1</v>
      </c>
      <c r="F124" s="245" t="s">
        <v>187</v>
      </c>
      <c r="G124" s="243"/>
      <c r="H124" s="246">
        <v>2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135</v>
      </c>
      <c r="AU124" s="252" t="s">
        <v>85</v>
      </c>
      <c r="AV124" s="14" t="s">
        <v>85</v>
      </c>
      <c r="AW124" s="14" t="s">
        <v>31</v>
      </c>
      <c r="AX124" s="14" t="s">
        <v>75</v>
      </c>
      <c r="AY124" s="252" t="s">
        <v>126</v>
      </c>
    </row>
    <row r="125" s="13" customFormat="1">
      <c r="A125" s="13"/>
      <c r="B125" s="231"/>
      <c r="C125" s="232"/>
      <c r="D125" s="233" t="s">
        <v>135</v>
      </c>
      <c r="E125" s="234" t="s">
        <v>1</v>
      </c>
      <c r="F125" s="235" t="s">
        <v>188</v>
      </c>
      <c r="G125" s="232"/>
      <c r="H125" s="234" t="s">
        <v>1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135</v>
      </c>
      <c r="AU125" s="241" t="s">
        <v>85</v>
      </c>
      <c r="AV125" s="13" t="s">
        <v>83</v>
      </c>
      <c r="AW125" s="13" t="s">
        <v>31</v>
      </c>
      <c r="AX125" s="13" t="s">
        <v>75</v>
      </c>
      <c r="AY125" s="241" t="s">
        <v>126</v>
      </c>
    </row>
    <row r="126" s="14" customFormat="1">
      <c r="A126" s="14"/>
      <c r="B126" s="242"/>
      <c r="C126" s="243"/>
      <c r="D126" s="233" t="s">
        <v>135</v>
      </c>
      <c r="E126" s="244" t="s">
        <v>1</v>
      </c>
      <c r="F126" s="245" t="s">
        <v>189</v>
      </c>
      <c r="G126" s="243"/>
      <c r="H126" s="246">
        <v>3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135</v>
      </c>
      <c r="AU126" s="252" t="s">
        <v>85</v>
      </c>
      <c r="AV126" s="14" t="s">
        <v>85</v>
      </c>
      <c r="AW126" s="14" t="s">
        <v>31</v>
      </c>
      <c r="AX126" s="14" t="s">
        <v>75</v>
      </c>
      <c r="AY126" s="252" t="s">
        <v>126</v>
      </c>
    </row>
    <row r="127" s="15" customFormat="1">
      <c r="A127" s="15"/>
      <c r="B127" s="257"/>
      <c r="C127" s="258"/>
      <c r="D127" s="233" t="s">
        <v>135</v>
      </c>
      <c r="E127" s="259" t="s">
        <v>1</v>
      </c>
      <c r="F127" s="260" t="s">
        <v>147</v>
      </c>
      <c r="G127" s="258"/>
      <c r="H127" s="261">
        <v>5</v>
      </c>
      <c r="I127" s="262"/>
      <c r="J127" s="258"/>
      <c r="K127" s="258"/>
      <c r="L127" s="263"/>
      <c r="M127" s="264"/>
      <c r="N127" s="265"/>
      <c r="O127" s="265"/>
      <c r="P127" s="265"/>
      <c r="Q127" s="265"/>
      <c r="R127" s="265"/>
      <c r="S127" s="265"/>
      <c r="T127" s="26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7" t="s">
        <v>135</v>
      </c>
      <c r="AU127" s="267" t="s">
        <v>85</v>
      </c>
      <c r="AV127" s="15" t="s">
        <v>133</v>
      </c>
      <c r="AW127" s="15" t="s">
        <v>31</v>
      </c>
      <c r="AX127" s="15" t="s">
        <v>83</v>
      </c>
      <c r="AY127" s="267" t="s">
        <v>126</v>
      </c>
    </row>
    <row r="128" s="2" customFormat="1" ht="55.5" customHeight="1">
      <c r="A128" s="38"/>
      <c r="B128" s="39"/>
      <c r="C128" s="218" t="s">
        <v>85</v>
      </c>
      <c r="D128" s="218" t="s">
        <v>128</v>
      </c>
      <c r="E128" s="219" t="s">
        <v>190</v>
      </c>
      <c r="F128" s="220" t="s">
        <v>191</v>
      </c>
      <c r="G128" s="221" t="s">
        <v>140</v>
      </c>
      <c r="H128" s="222">
        <v>5</v>
      </c>
      <c r="I128" s="223"/>
      <c r="J128" s="224">
        <f>ROUND(I128*H128,2)</f>
        <v>0</v>
      </c>
      <c r="K128" s="220" t="s">
        <v>132</v>
      </c>
      <c r="L128" s="44"/>
      <c r="M128" s="225" t="s">
        <v>1</v>
      </c>
      <c r="N128" s="226" t="s">
        <v>40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133</v>
      </c>
      <c r="AT128" s="229" t="s">
        <v>128</v>
      </c>
      <c r="AU128" s="229" t="s">
        <v>85</v>
      </c>
      <c r="AY128" s="17" t="s">
        <v>126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133</v>
      </c>
      <c r="BM128" s="229" t="s">
        <v>192</v>
      </c>
    </row>
    <row r="129" s="2" customFormat="1" ht="62.7" customHeight="1">
      <c r="A129" s="38"/>
      <c r="B129" s="39"/>
      <c r="C129" s="218" t="s">
        <v>148</v>
      </c>
      <c r="D129" s="218" t="s">
        <v>128</v>
      </c>
      <c r="E129" s="219" t="s">
        <v>193</v>
      </c>
      <c r="F129" s="220" t="s">
        <v>194</v>
      </c>
      <c r="G129" s="221" t="s">
        <v>140</v>
      </c>
      <c r="H129" s="222">
        <v>10</v>
      </c>
      <c r="I129" s="223"/>
      <c r="J129" s="224">
        <f>ROUND(I129*H129,2)</f>
        <v>0</v>
      </c>
      <c r="K129" s="220" t="s">
        <v>132</v>
      </c>
      <c r="L129" s="44"/>
      <c r="M129" s="225" t="s">
        <v>1</v>
      </c>
      <c r="N129" s="226" t="s">
        <v>40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133</v>
      </c>
      <c r="AT129" s="229" t="s">
        <v>128</v>
      </c>
      <c r="AU129" s="229" t="s">
        <v>85</v>
      </c>
      <c r="AY129" s="17" t="s">
        <v>126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133</v>
      </c>
      <c r="BM129" s="229" t="s">
        <v>195</v>
      </c>
    </row>
    <row r="130" s="13" customFormat="1">
      <c r="A130" s="13"/>
      <c r="B130" s="231"/>
      <c r="C130" s="232"/>
      <c r="D130" s="233" t="s">
        <v>135</v>
      </c>
      <c r="E130" s="234" t="s">
        <v>1</v>
      </c>
      <c r="F130" s="235" t="s">
        <v>196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135</v>
      </c>
      <c r="AU130" s="241" t="s">
        <v>85</v>
      </c>
      <c r="AV130" s="13" t="s">
        <v>83</v>
      </c>
      <c r="AW130" s="13" t="s">
        <v>31</v>
      </c>
      <c r="AX130" s="13" t="s">
        <v>75</v>
      </c>
      <c r="AY130" s="241" t="s">
        <v>126</v>
      </c>
    </row>
    <row r="131" s="14" customFormat="1">
      <c r="A131" s="14"/>
      <c r="B131" s="242"/>
      <c r="C131" s="243"/>
      <c r="D131" s="233" t="s">
        <v>135</v>
      </c>
      <c r="E131" s="244" t="s">
        <v>1</v>
      </c>
      <c r="F131" s="245" t="s">
        <v>197</v>
      </c>
      <c r="G131" s="243"/>
      <c r="H131" s="246">
        <v>10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135</v>
      </c>
      <c r="AU131" s="252" t="s">
        <v>85</v>
      </c>
      <c r="AV131" s="14" t="s">
        <v>85</v>
      </c>
      <c r="AW131" s="14" t="s">
        <v>31</v>
      </c>
      <c r="AX131" s="14" t="s">
        <v>83</v>
      </c>
      <c r="AY131" s="252" t="s">
        <v>126</v>
      </c>
    </row>
    <row r="132" s="2" customFormat="1" ht="62.7" customHeight="1">
      <c r="A132" s="38"/>
      <c r="B132" s="39"/>
      <c r="C132" s="218" t="s">
        <v>133</v>
      </c>
      <c r="D132" s="218" t="s">
        <v>128</v>
      </c>
      <c r="E132" s="219" t="s">
        <v>149</v>
      </c>
      <c r="F132" s="220" t="s">
        <v>150</v>
      </c>
      <c r="G132" s="221" t="s">
        <v>140</v>
      </c>
      <c r="H132" s="222">
        <v>5</v>
      </c>
      <c r="I132" s="223"/>
      <c r="J132" s="224">
        <f>ROUND(I132*H132,2)</f>
        <v>0</v>
      </c>
      <c r="K132" s="220" t="s">
        <v>132</v>
      </c>
      <c r="L132" s="44"/>
      <c r="M132" s="225" t="s">
        <v>1</v>
      </c>
      <c r="N132" s="226" t="s">
        <v>40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133</v>
      </c>
      <c r="AT132" s="229" t="s">
        <v>128</v>
      </c>
      <c r="AU132" s="229" t="s">
        <v>85</v>
      </c>
      <c r="AY132" s="17" t="s">
        <v>126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133</v>
      </c>
      <c r="BM132" s="229" t="s">
        <v>198</v>
      </c>
    </row>
    <row r="133" s="13" customFormat="1">
      <c r="A133" s="13"/>
      <c r="B133" s="231"/>
      <c r="C133" s="232"/>
      <c r="D133" s="233" t="s">
        <v>135</v>
      </c>
      <c r="E133" s="234" t="s">
        <v>1</v>
      </c>
      <c r="F133" s="235" t="s">
        <v>199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135</v>
      </c>
      <c r="AU133" s="241" t="s">
        <v>85</v>
      </c>
      <c r="AV133" s="13" t="s">
        <v>83</v>
      </c>
      <c r="AW133" s="13" t="s">
        <v>31</v>
      </c>
      <c r="AX133" s="13" t="s">
        <v>75</v>
      </c>
      <c r="AY133" s="241" t="s">
        <v>126</v>
      </c>
    </row>
    <row r="134" s="14" customFormat="1">
      <c r="A134" s="14"/>
      <c r="B134" s="242"/>
      <c r="C134" s="243"/>
      <c r="D134" s="233" t="s">
        <v>135</v>
      </c>
      <c r="E134" s="244" t="s">
        <v>1</v>
      </c>
      <c r="F134" s="245" t="s">
        <v>156</v>
      </c>
      <c r="G134" s="243"/>
      <c r="H134" s="246">
        <v>5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135</v>
      </c>
      <c r="AU134" s="252" t="s">
        <v>85</v>
      </c>
      <c r="AV134" s="14" t="s">
        <v>85</v>
      </c>
      <c r="AW134" s="14" t="s">
        <v>31</v>
      </c>
      <c r="AX134" s="14" t="s">
        <v>83</v>
      </c>
      <c r="AY134" s="252" t="s">
        <v>126</v>
      </c>
    </row>
    <row r="135" s="2" customFormat="1" ht="37.8" customHeight="1">
      <c r="A135" s="38"/>
      <c r="B135" s="39"/>
      <c r="C135" s="218" t="s">
        <v>156</v>
      </c>
      <c r="D135" s="218" t="s">
        <v>128</v>
      </c>
      <c r="E135" s="219" t="s">
        <v>200</v>
      </c>
      <c r="F135" s="220" t="s">
        <v>201</v>
      </c>
      <c r="G135" s="221" t="s">
        <v>140</v>
      </c>
      <c r="H135" s="222">
        <v>5</v>
      </c>
      <c r="I135" s="223"/>
      <c r="J135" s="224">
        <f>ROUND(I135*H135,2)</f>
        <v>0</v>
      </c>
      <c r="K135" s="220" t="s">
        <v>132</v>
      </c>
      <c r="L135" s="44"/>
      <c r="M135" s="225" t="s">
        <v>1</v>
      </c>
      <c r="N135" s="226" t="s">
        <v>40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133</v>
      </c>
      <c r="AT135" s="229" t="s">
        <v>128</v>
      </c>
      <c r="AU135" s="229" t="s">
        <v>85</v>
      </c>
      <c r="AY135" s="17" t="s">
        <v>126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133</v>
      </c>
      <c r="BM135" s="229" t="s">
        <v>202</v>
      </c>
    </row>
    <row r="136" s="13" customFormat="1">
      <c r="A136" s="13"/>
      <c r="B136" s="231"/>
      <c r="C136" s="232"/>
      <c r="D136" s="233" t="s">
        <v>135</v>
      </c>
      <c r="E136" s="234" t="s">
        <v>1</v>
      </c>
      <c r="F136" s="235" t="s">
        <v>203</v>
      </c>
      <c r="G136" s="232"/>
      <c r="H136" s="234" t="s">
        <v>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135</v>
      </c>
      <c r="AU136" s="241" t="s">
        <v>85</v>
      </c>
      <c r="AV136" s="13" t="s">
        <v>83</v>
      </c>
      <c r="AW136" s="13" t="s">
        <v>31</v>
      </c>
      <c r="AX136" s="13" t="s">
        <v>75</v>
      </c>
      <c r="AY136" s="241" t="s">
        <v>126</v>
      </c>
    </row>
    <row r="137" s="14" customFormat="1">
      <c r="A137" s="14"/>
      <c r="B137" s="242"/>
      <c r="C137" s="243"/>
      <c r="D137" s="233" t="s">
        <v>135</v>
      </c>
      <c r="E137" s="244" t="s">
        <v>1</v>
      </c>
      <c r="F137" s="245" t="s">
        <v>156</v>
      </c>
      <c r="G137" s="243"/>
      <c r="H137" s="246">
        <v>5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135</v>
      </c>
      <c r="AU137" s="252" t="s">
        <v>85</v>
      </c>
      <c r="AV137" s="14" t="s">
        <v>85</v>
      </c>
      <c r="AW137" s="14" t="s">
        <v>31</v>
      </c>
      <c r="AX137" s="14" t="s">
        <v>83</v>
      </c>
      <c r="AY137" s="252" t="s">
        <v>126</v>
      </c>
    </row>
    <row r="138" s="2" customFormat="1" ht="44.25" customHeight="1">
      <c r="A138" s="38"/>
      <c r="B138" s="39"/>
      <c r="C138" s="218" t="s">
        <v>179</v>
      </c>
      <c r="D138" s="218" t="s">
        <v>128</v>
      </c>
      <c r="E138" s="219" t="s">
        <v>153</v>
      </c>
      <c r="F138" s="220" t="s">
        <v>154</v>
      </c>
      <c r="G138" s="221" t="s">
        <v>140</v>
      </c>
      <c r="H138" s="222">
        <v>5</v>
      </c>
      <c r="I138" s="223"/>
      <c r="J138" s="224">
        <f>ROUND(I138*H138,2)</f>
        <v>0</v>
      </c>
      <c r="K138" s="220" t="s">
        <v>132</v>
      </c>
      <c r="L138" s="44"/>
      <c r="M138" s="225" t="s">
        <v>1</v>
      </c>
      <c r="N138" s="226" t="s">
        <v>40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133</v>
      </c>
      <c r="AT138" s="229" t="s">
        <v>128</v>
      </c>
      <c r="AU138" s="229" t="s">
        <v>85</v>
      </c>
      <c r="AY138" s="17" t="s">
        <v>126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83</v>
      </c>
      <c r="BK138" s="230">
        <f>ROUND(I138*H138,2)</f>
        <v>0</v>
      </c>
      <c r="BL138" s="17" t="s">
        <v>133</v>
      </c>
      <c r="BM138" s="229" t="s">
        <v>204</v>
      </c>
    </row>
    <row r="139" s="13" customFormat="1">
      <c r="A139" s="13"/>
      <c r="B139" s="231"/>
      <c r="C139" s="232"/>
      <c r="D139" s="233" t="s">
        <v>135</v>
      </c>
      <c r="E139" s="234" t="s">
        <v>1</v>
      </c>
      <c r="F139" s="235" t="s">
        <v>205</v>
      </c>
      <c r="G139" s="232"/>
      <c r="H139" s="234" t="s">
        <v>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135</v>
      </c>
      <c r="AU139" s="241" t="s">
        <v>85</v>
      </c>
      <c r="AV139" s="13" t="s">
        <v>83</v>
      </c>
      <c r="AW139" s="13" t="s">
        <v>31</v>
      </c>
      <c r="AX139" s="13" t="s">
        <v>75</v>
      </c>
      <c r="AY139" s="241" t="s">
        <v>126</v>
      </c>
    </row>
    <row r="140" s="14" customFormat="1">
      <c r="A140" s="14"/>
      <c r="B140" s="242"/>
      <c r="C140" s="243"/>
      <c r="D140" s="233" t="s">
        <v>135</v>
      </c>
      <c r="E140" s="244" t="s">
        <v>1</v>
      </c>
      <c r="F140" s="245" t="s">
        <v>156</v>
      </c>
      <c r="G140" s="243"/>
      <c r="H140" s="246">
        <v>5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135</v>
      </c>
      <c r="AU140" s="252" t="s">
        <v>85</v>
      </c>
      <c r="AV140" s="14" t="s">
        <v>85</v>
      </c>
      <c r="AW140" s="14" t="s">
        <v>31</v>
      </c>
      <c r="AX140" s="14" t="s">
        <v>83</v>
      </c>
      <c r="AY140" s="252" t="s">
        <v>126</v>
      </c>
    </row>
    <row r="141" s="2" customFormat="1" ht="44.25" customHeight="1">
      <c r="A141" s="38"/>
      <c r="B141" s="39"/>
      <c r="C141" s="218" t="s">
        <v>206</v>
      </c>
      <c r="D141" s="218" t="s">
        <v>128</v>
      </c>
      <c r="E141" s="219" t="s">
        <v>157</v>
      </c>
      <c r="F141" s="220" t="s">
        <v>158</v>
      </c>
      <c r="G141" s="221" t="s">
        <v>159</v>
      </c>
      <c r="H141" s="222">
        <v>8.3499999999999996</v>
      </c>
      <c r="I141" s="223"/>
      <c r="J141" s="224">
        <f>ROUND(I141*H141,2)</f>
        <v>0</v>
      </c>
      <c r="K141" s="220" t="s">
        <v>132</v>
      </c>
      <c r="L141" s="44"/>
      <c r="M141" s="225" t="s">
        <v>1</v>
      </c>
      <c r="N141" s="226" t="s">
        <v>40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133</v>
      </c>
      <c r="AT141" s="229" t="s">
        <v>128</v>
      </c>
      <c r="AU141" s="229" t="s">
        <v>85</v>
      </c>
      <c r="AY141" s="17" t="s">
        <v>126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133</v>
      </c>
      <c r="BM141" s="229" t="s">
        <v>207</v>
      </c>
    </row>
    <row r="142" s="14" customFormat="1">
      <c r="A142" s="14"/>
      <c r="B142" s="242"/>
      <c r="C142" s="243"/>
      <c r="D142" s="233" t="s">
        <v>135</v>
      </c>
      <c r="E142" s="243"/>
      <c r="F142" s="245" t="s">
        <v>208</v>
      </c>
      <c r="G142" s="243"/>
      <c r="H142" s="246">
        <v>8.3499999999999996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135</v>
      </c>
      <c r="AU142" s="252" t="s">
        <v>85</v>
      </c>
      <c r="AV142" s="14" t="s">
        <v>85</v>
      </c>
      <c r="AW142" s="14" t="s">
        <v>4</v>
      </c>
      <c r="AX142" s="14" t="s">
        <v>83</v>
      </c>
      <c r="AY142" s="252" t="s">
        <v>126</v>
      </c>
    </row>
    <row r="143" s="2" customFormat="1" ht="37.8" customHeight="1">
      <c r="A143" s="38"/>
      <c r="B143" s="39"/>
      <c r="C143" s="218" t="s">
        <v>209</v>
      </c>
      <c r="D143" s="218" t="s">
        <v>128</v>
      </c>
      <c r="E143" s="219" t="s">
        <v>162</v>
      </c>
      <c r="F143" s="220" t="s">
        <v>163</v>
      </c>
      <c r="G143" s="221" t="s">
        <v>140</v>
      </c>
      <c r="H143" s="222">
        <v>5</v>
      </c>
      <c r="I143" s="223"/>
      <c r="J143" s="224">
        <f>ROUND(I143*H143,2)</f>
        <v>0</v>
      </c>
      <c r="K143" s="220" t="s">
        <v>132</v>
      </c>
      <c r="L143" s="44"/>
      <c r="M143" s="225" t="s">
        <v>1</v>
      </c>
      <c r="N143" s="226" t="s">
        <v>40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133</v>
      </c>
      <c r="AT143" s="229" t="s">
        <v>128</v>
      </c>
      <c r="AU143" s="229" t="s">
        <v>85</v>
      </c>
      <c r="AY143" s="17" t="s">
        <v>126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133</v>
      </c>
      <c r="BM143" s="229" t="s">
        <v>210</v>
      </c>
    </row>
    <row r="144" s="2" customFormat="1" ht="37.8" customHeight="1">
      <c r="A144" s="38"/>
      <c r="B144" s="39"/>
      <c r="C144" s="218" t="s">
        <v>152</v>
      </c>
      <c r="D144" s="218" t="s">
        <v>128</v>
      </c>
      <c r="E144" s="219" t="s">
        <v>211</v>
      </c>
      <c r="F144" s="220" t="s">
        <v>212</v>
      </c>
      <c r="G144" s="221" t="s">
        <v>213</v>
      </c>
      <c r="H144" s="222">
        <v>50</v>
      </c>
      <c r="I144" s="223"/>
      <c r="J144" s="224">
        <f>ROUND(I144*H144,2)</f>
        <v>0</v>
      </c>
      <c r="K144" s="220" t="s">
        <v>132</v>
      </c>
      <c r="L144" s="44"/>
      <c r="M144" s="225" t="s">
        <v>1</v>
      </c>
      <c r="N144" s="226" t="s">
        <v>40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133</v>
      </c>
      <c r="AT144" s="229" t="s">
        <v>128</v>
      </c>
      <c r="AU144" s="229" t="s">
        <v>85</v>
      </c>
      <c r="AY144" s="17" t="s">
        <v>126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83</v>
      </c>
      <c r="BK144" s="230">
        <f>ROUND(I144*H144,2)</f>
        <v>0</v>
      </c>
      <c r="BL144" s="17" t="s">
        <v>133</v>
      </c>
      <c r="BM144" s="229" t="s">
        <v>214</v>
      </c>
    </row>
    <row r="145" s="13" customFormat="1">
      <c r="A145" s="13"/>
      <c r="B145" s="231"/>
      <c r="C145" s="232"/>
      <c r="D145" s="233" t="s">
        <v>135</v>
      </c>
      <c r="E145" s="234" t="s">
        <v>1</v>
      </c>
      <c r="F145" s="235" t="s">
        <v>215</v>
      </c>
      <c r="G145" s="232"/>
      <c r="H145" s="234" t="s">
        <v>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135</v>
      </c>
      <c r="AU145" s="241" t="s">
        <v>85</v>
      </c>
      <c r="AV145" s="13" t="s">
        <v>83</v>
      </c>
      <c r="AW145" s="13" t="s">
        <v>31</v>
      </c>
      <c r="AX145" s="13" t="s">
        <v>75</v>
      </c>
      <c r="AY145" s="241" t="s">
        <v>126</v>
      </c>
    </row>
    <row r="146" s="14" customFormat="1">
      <c r="A146" s="14"/>
      <c r="B146" s="242"/>
      <c r="C146" s="243"/>
      <c r="D146" s="233" t="s">
        <v>135</v>
      </c>
      <c r="E146" s="244" t="s">
        <v>1</v>
      </c>
      <c r="F146" s="245" t="s">
        <v>216</v>
      </c>
      <c r="G146" s="243"/>
      <c r="H146" s="246">
        <v>50</v>
      </c>
      <c r="I146" s="247"/>
      <c r="J146" s="243"/>
      <c r="K146" s="243"/>
      <c r="L146" s="248"/>
      <c r="M146" s="273"/>
      <c r="N146" s="274"/>
      <c r="O146" s="274"/>
      <c r="P146" s="274"/>
      <c r="Q146" s="274"/>
      <c r="R146" s="274"/>
      <c r="S146" s="274"/>
      <c r="T146" s="27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135</v>
      </c>
      <c r="AU146" s="252" t="s">
        <v>85</v>
      </c>
      <c r="AV146" s="14" t="s">
        <v>85</v>
      </c>
      <c r="AW146" s="14" t="s">
        <v>31</v>
      </c>
      <c r="AX146" s="14" t="s">
        <v>83</v>
      </c>
      <c r="AY146" s="252" t="s">
        <v>126</v>
      </c>
    </row>
    <row r="147" s="2" customFormat="1" ht="6.96" customHeight="1">
      <c r="A147" s="38"/>
      <c r="B147" s="66"/>
      <c r="C147" s="67"/>
      <c r="D147" s="67"/>
      <c r="E147" s="67"/>
      <c r="F147" s="67"/>
      <c r="G147" s="67"/>
      <c r="H147" s="67"/>
      <c r="I147" s="67"/>
      <c r="J147" s="67"/>
      <c r="K147" s="67"/>
      <c r="L147" s="44"/>
      <c r="M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</sheetData>
  <sheetProtection sheet="1" autoFilter="0" formatColumns="0" formatRows="0" objects="1" scenarios="1" spinCount="100000" saltValue="fVQE/4egwwOP2ps1A2ao+KkKd/4UMYTEQzToF6GX3uUmbtdusk1Fx2urfz2L+TI4C/I4UWBBQo0WQtfPmREC8w==" hashValue="bHLimP5zGpAOpj8tgIHkdZFWGUfsUv9JrabLWREfFjm1GYWtQOxqDZ8pE/E2QzCvVRjQegv5RTSmurFYt/LSNw==" algorithmName="SHA-512" password="CC35"/>
  <autoFilter ref="C117:K14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Lesný potok - Osoblaha km 0,000 - 0,880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217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6. 10. 2023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ROUND((SUM(BE120:BE137)),  2)</f>
        <v>0</v>
      </c>
      <c r="G33" s="38"/>
      <c r="H33" s="38"/>
      <c r="I33" s="155">
        <v>0.20999999999999999</v>
      </c>
      <c r="J33" s="154">
        <f>ROUND(((SUM(BE120:BE137))*I33),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ROUND((SUM(BF120:BF137)),  2)</f>
        <v>0</v>
      </c>
      <c r="G34" s="38"/>
      <c r="H34" s="38"/>
      <c r="I34" s="155">
        <v>0.14999999999999999</v>
      </c>
      <c r="J34" s="154">
        <f>ROUND(((SUM(BF120:BF137))*I34),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ROUND((SUM(BG120:BG137)),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ROUND((SUM(BH120:BH137)),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ROUND((SUM(BI120:BI137)),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Lesný potok - Osoblaha km 0,000 - 0,880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SO-04 - úsek km 0,556 - 0,700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Osoblaha</v>
      </c>
      <c r="G89" s="40"/>
      <c r="H89" s="40"/>
      <c r="I89" s="32" t="s">
        <v>22</v>
      </c>
      <c r="J89" s="79" t="str">
        <f>IF(J12="","",J12)</f>
        <v>6. 10. 2023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Ing. Jiří Skalník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218</v>
      </c>
      <c r="E99" s="188"/>
      <c r="F99" s="188"/>
      <c r="G99" s="188"/>
      <c r="H99" s="188"/>
      <c r="I99" s="188"/>
      <c r="J99" s="189">
        <f>J131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219</v>
      </c>
      <c r="E100" s="188"/>
      <c r="F100" s="188"/>
      <c r="G100" s="188"/>
      <c r="H100" s="188"/>
      <c r="I100" s="188"/>
      <c r="J100" s="189">
        <f>J136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111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Lesný potok - Osoblaha km 0,000 - 0,880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102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SO-04 - úsek km 0,556 - 0,700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Osoblaha</v>
      </c>
      <c r="G114" s="40"/>
      <c r="H114" s="40"/>
      <c r="I114" s="32" t="s">
        <v>22</v>
      </c>
      <c r="J114" s="79" t="str">
        <f>IF(J12="","",J12)</f>
        <v>6. 10. 2023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32</v>
      </c>
      <c r="J117" s="36" t="str">
        <f>E24</f>
        <v>Ing. Jiří Skalník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112</v>
      </c>
      <c r="D119" s="194" t="s">
        <v>60</v>
      </c>
      <c r="E119" s="194" t="s">
        <v>56</v>
      </c>
      <c r="F119" s="194" t="s">
        <v>57</v>
      </c>
      <c r="G119" s="194" t="s">
        <v>113</v>
      </c>
      <c r="H119" s="194" t="s">
        <v>114</v>
      </c>
      <c r="I119" s="194" t="s">
        <v>115</v>
      </c>
      <c r="J119" s="194" t="s">
        <v>106</v>
      </c>
      <c r="K119" s="195" t="s">
        <v>116</v>
      </c>
      <c r="L119" s="196"/>
      <c r="M119" s="100" t="s">
        <v>1</v>
      </c>
      <c r="N119" s="101" t="s">
        <v>39</v>
      </c>
      <c r="O119" s="101" t="s">
        <v>117</v>
      </c>
      <c r="P119" s="101" t="s">
        <v>118</v>
      </c>
      <c r="Q119" s="101" t="s">
        <v>119</v>
      </c>
      <c r="R119" s="101" t="s">
        <v>120</v>
      </c>
      <c r="S119" s="101" t="s">
        <v>121</v>
      </c>
      <c r="T119" s="102" t="s">
        <v>122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123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6.230016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74</v>
      </c>
      <c r="AU120" s="17" t="s">
        <v>108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74</v>
      </c>
      <c r="E121" s="205" t="s">
        <v>124</v>
      </c>
      <c r="F121" s="205" t="s">
        <v>125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P122+P131+P136</f>
        <v>0</v>
      </c>
      <c r="Q121" s="210"/>
      <c r="R121" s="211">
        <f>R122+R131+R136</f>
        <v>6.230016</v>
      </c>
      <c r="S121" s="210"/>
      <c r="T121" s="212">
        <f>T122+T131+T136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74</v>
      </c>
      <c r="AU121" s="214" t="s">
        <v>75</v>
      </c>
      <c r="AY121" s="213" t="s">
        <v>126</v>
      </c>
      <c r="BK121" s="215">
        <f>BK122+BK131+BK136</f>
        <v>0</v>
      </c>
    </row>
    <row r="122" s="12" customFormat="1" ht="22.8" customHeight="1">
      <c r="A122" s="12"/>
      <c r="B122" s="202"/>
      <c r="C122" s="203"/>
      <c r="D122" s="204" t="s">
        <v>74</v>
      </c>
      <c r="E122" s="216" t="s">
        <v>83</v>
      </c>
      <c r="F122" s="216" t="s">
        <v>127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SUM(P123:P130)</f>
        <v>0</v>
      </c>
      <c r="Q122" s="210"/>
      <c r="R122" s="211">
        <f>SUM(R123:R130)</f>
        <v>0</v>
      </c>
      <c r="S122" s="210"/>
      <c r="T122" s="212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74</v>
      </c>
      <c r="AU122" s="214" t="s">
        <v>83</v>
      </c>
      <c r="AY122" s="213" t="s">
        <v>126</v>
      </c>
      <c r="BK122" s="215">
        <f>SUM(BK123:BK130)</f>
        <v>0</v>
      </c>
    </row>
    <row r="123" s="2" customFormat="1" ht="37.8" customHeight="1">
      <c r="A123" s="38"/>
      <c r="B123" s="39"/>
      <c r="C123" s="218" t="s">
        <v>83</v>
      </c>
      <c r="D123" s="218" t="s">
        <v>128</v>
      </c>
      <c r="E123" s="219" t="s">
        <v>220</v>
      </c>
      <c r="F123" s="220" t="s">
        <v>221</v>
      </c>
      <c r="G123" s="221" t="s">
        <v>140</v>
      </c>
      <c r="H123" s="222">
        <v>3.1200000000000001</v>
      </c>
      <c r="I123" s="223"/>
      <c r="J123" s="224">
        <f>ROUND(I123*H123,2)</f>
        <v>0</v>
      </c>
      <c r="K123" s="220" t="s">
        <v>132</v>
      </c>
      <c r="L123" s="44"/>
      <c r="M123" s="225" t="s">
        <v>1</v>
      </c>
      <c r="N123" s="226" t="s">
        <v>40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133</v>
      </c>
      <c r="AT123" s="229" t="s">
        <v>128</v>
      </c>
      <c r="AU123" s="229" t="s">
        <v>85</v>
      </c>
      <c r="AY123" s="17" t="s">
        <v>126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83</v>
      </c>
      <c r="BK123" s="230">
        <f>ROUND(I123*H123,2)</f>
        <v>0</v>
      </c>
      <c r="BL123" s="17" t="s">
        <v>133</v>
      </c>
      <c r="BM123" s="229" t="s">
        <v>222</v>
      </c>
    </row>
    <row r="124" s="2" customFormat="1">
      <c r="A124" s="38"/>
      <c r="B124" s="39"/>
      <c r="C124" s="40"/>
      <c r="D124" s="233" t="s">
        <v>142</v>
      </c>
      <c r="E124" s="40"/>
      <c r="F124" s="253" t="s">
        <v>223</v>
      </c>
      <c r="G124" s="40"/>
      <c r="H124" s="40"/>
      <c r="I124" s="254"/>
      <c r="J124" s="40"/>
      <c r="K124" s="40"/>
      <c r="L124" s="44"/>
      <c r="M124" s="255"/>
      <c r="N124" s="256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142</v>
      </c>
      <c r="AU124" s="17" t="s">
        <v>85</v>
      </c>
    </row>
    <row r="125" s="13" customFormat="1">
      <c r="A125" s="13"/>
      <c r="B125" s="231"/>
      <c r="C125" s="232"/>
      <c r="D125" s="233" t="s">
        <v>135</v>
      </c>
      <c r="E125" s="234" t="s">
        <v>1</v>
      </c>
      <c r="F125" s="235" t="s">
        <v>224</v>
      </c>
      <c r="G125" s="232"/>
      <c r="H125" s="234" t="s">
        <v>1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135</v>
      </c>
      <c r="AU125" s="241" t="s">
        <v>85</v>
      </c>
      <c r="AV125" s="13" t="s">
        <v>83</v>
      </c>
      <c r="AW125" s="13" t="s">
        <v>31</v>
      </c>
      <c r="AX125" s="13" t="s">
        <v>75</v>
      </c>
      <c r="AY125" s="241" t="s">
        <v>126</v>
      </c>
    </row>
    <row r="126" s="14" customFormat="1">
      <c r="A126" s="14"/>
      <c r="B126" s="242"/>
      <c r="C126" s="243"/>
      <c r="D126" s="233" t="s">
        <v>135</v>
      </c>
      <c r="E126" s="244" t="s">
        <v>1</v>
      </c>
      <c r="F126" s="245" t="s">
        <v>225</v>
      </c>
      <c r="G126" s="243"/>
      <c r="H126" s="246">
        <v>3.1200000000000001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135</v>
      </c>
      <c r="AU126" s="252" t="s">
        <v>85</v>
      </c>
      <c r="AV126" s="14" t="s">
        <v>85</v>
      </c>
      <c r="AW126" s="14" t="s">
        <v>31</v>
      </c>
      <c r="AX126" s="14" t="s">
        <v>83</v>
      </c>
      <c r="AY126" s="252" t="s">
        <v>126</v>
      </c>
    </row>
    <row r="127" s="2" customFormat="1" ht="55.5" customHeight="1">
      <c r="A127" s="38"/>
      <c r="B127" s="39"/>
      <c r="C127" s="218" t="s">
        <v>85</v>
      </c>
      <c r="D127" s="218" t="s">
        <v>128</v>
      </c>
      <c r="E127" s="219" t="s">
        <v>226</v>
      </c>
      <c r="F127" s="220" t="s">
        <v>227</v>
      </c>
      <c r="G127" s="221" t="s">
        <v>140</v>
      </c>
      <c r="H127" s="222">
        <v>3.1000000000000001</v>
      </c>
      <c r="I127" s="223"/>
      <c r="J127" s="224">
        <f>ROUND(I127*H127,2)</f>
        <v>0</v>
      </c>
      <c r="K127" s="220" t="s">
        <v>132</v>
      </c>
      <c r="L127" s="44"/>
      <c r="M127" s="225" t="s">
        <v>1</v>
      </c>
      <c r="N127" s="226" t="s">
        <v>40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133</v>
      </c>
      <c r="AT127" s="229" t="s">
        <v>128</v>
      </c>
      <c r="AU127" s="229" t="s">
        <v>85</v>
      </c>
      <c r="AY127" s="17" t="s">
        <v>126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133</v>
      </c>
      <c r="BM127" s="229" t="s">
        <v>228</v>
      </c>
    </row>
    <row r="128" s="2" customFormat="1" ht="62.7" customHeight="1">
      <c r="A128" s="38"/>
      <c r="B128" s="39"/>
      <c r="C128" s="218" t="s">
        <v>148</v>
      </c>
      <c r="D128" s="218" t="s">
        <v>128</v>
      </c>
      <c r="E128" s="219" t="s">
        <v>229</v>
      </c>
      <c r="F128" s="220" t="s">
        <v>230</v>
      </c>
      <c r="G128" s="221" t="s">
        <v>140</v>
      </c>
      <c r="H128" s="222">
        <v>27.899999999999999</v>
      </c>
      <c r="I128" s="223"/>
      <c r="J128" s="224">
        <f>ROUND(I128*H128,2)</f>
        <v>0</v>
      </c>
      <c r="K128" s="220" t="s">
        <v>132</v>
      </c>
      <c r="L128" s="44"/>
      <c r="M128" s="225" t="s">
        <v>1</v>
      </c>
      <c r="N128" s="226" t="s">
        <v>40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133</v>
      </c>
      <c r="AT128" s="229" t="s">
        <v>128</v>
      </c>
      <c r="AU128" s="229" t="s">
        <v>85</v>
      </c>
      <c r="AY128" s="17" t="s">
        <v>126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133</v>
      </c>
      <c r="BM128" s="229" t="s">
        <v>231</v>
      </c>
    </row>
    <row r="129" s="2" customFormat="1">
      <c r="A129" s="38"/>
      <c r="B129" s="39"/>
      <c r="C129" s="40"/>
      <c r="D129" s="233" t="s">
        <v>142</v>
      </c>
      <c r="E129" s="40"/>
      <c r="F129" s="253" t="s">
        <v>232</v>
      </c>
      <c r="G129" s="40"/>
      <c r="H129" s="40"/>
      <c r="I129" s="254"/>
      <c r="J129" s="40"/>
      <c r="K129" s="40"/>
      <c r="L129" s="44"/>
      <c r="M129" s="255"/>
      <c r="N129" s="256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142</v>
      </c>
      <c r="AU129" s="17" t="s">
        <v>85</v>
      </c>
    </row>
    <row r="130" s="14" customFormat="1">
      <c r="A130" s="14"/>
      <c r="B130" s="242"/>
      <c r="C130" s="243"/>
      <c r="D130" s="233" t="s">
        <v>135</v>
      </c>
      <c r="E130" s="243"/>
      <c r="F130" s="245" t="s">
        <v>233</v>
      </c>
      <c r="G130" s="243"/>
      <c r="H130" s="246">
        <v>27.899999999999999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135</v>
      </c>
      <c r="AU130" s="252" t="s">
        <v>85</v>
      </c>
      <c r="AV130" s="14" t="s">
        <v>85</v>
      </c>
      <c r="AW130" s="14" t="s">
        <v>4</v>
      </c>
      <c r="AX130" s="14" t="s">
        <v>83</v>
      </c>
      <c r="AY130" s="252" t="s">
        <v>126</v>
      </c>
    </row>
    <row r="131" s="12" customFormat="1" ht="22.8" customHeight="1">
      <c r="A131" s="12"/>
      <c r="B131" s="202"/>
      <c r="C131" s="203"/>
      <c r="D131" s="204" t="s">
        <v>74</v>
      </c>
      <c r="E131" s="216" t="s">
        <v>133</v>
      </c>
      <c r="F131" s="216" t="s">
        <v>234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SUM(P132:P135)</f>
        <v>0</v>
      </c>
      <c r="Q131" s="210"/>
      <c r="R131" s="211">
        <f>SUM(R132:R135)</f>
        <v>6.230016</v>
      </c>
      <c r="S131" s="210"/>
      <c r="T131" s="212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83</v>
      </c>
      <c r="AT131" s="214" t="s">
        <v>74</v>
      </c>
      <c r="AU131" s="214" t="s">
        <v>83</v>
      </c>
      <c r="AY131" s="213" t="s">
        <v>126</v>
      </c>
      <c r="BK131" s="215">
        <f>SUM(BK132:BK135)</f>
        <v>0</v>
      </c>
    </row>
    <row r="132" s="2" customFormat="1" ht="37.8" customHeight="1">
      <c r="A132" s="38"/>
      <c r="B132" s="39"/>
      <c r="C132" s="218" t="s">
        <v>133</v>
      </c>
      <c r="D132" s="218" t="s">
        <v>128</v>
      </c>
      <c r="E132" s="219" t="s">
        <v>235</v>
      </c>
      <c r="F132" s="220" t="s">
        <v>236</v>
      </c>
      <c r="G132" s="221" t="s">
        <v>140</v>
      </c>
      <c r="H132" s="222">
        <v>3.1200000000000001</v>
      </c>
      <c r="I132" s="223"/>
      <c r="J132" s="224">
        <f>ROUND(I132*H132,2)</f>
        <v>0</v>
      </c>
      <c r="K132" s="220" t="s">
        <v>132</v>
      </c>
      <c r="L132" s="44"/>
      <c r="M132" s="225" t="s">
        <v>1</v>
      </c>
      <c r="N132" s="226" t="s">
        <v>40</v>
      </c>
      <c r="O132" s="91"/>
      <c r="P132" s="227">
        <f>O132*H132</f>
        <v>0</v>
      </c>
      <c r="Q132" s="227">
        <v>1.9967999999999999</v>
      </c>
      <c r="R132" s="227">
        <f>Q132*H132</f>
        <v>6.230016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133</v>
      </c>
      <c r="AT132" s="229" t="s">
        <v>128</v>
      </c>
      <c r="AU132" s="229" t="s">
        <v>85</v>
      </c>
      <c r="AY132" s="17" t="s">
        <v>126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133</v>
      </c>
      <c r="BM132" s="229" t="s">
        <v>237</v>
      </c>
    </row>
    <row r="133" s="13" customFormat="1">
      <c r="A133" s="13"/>
      <c r="B133" s="231"/>
      <c r="C133" s="232"/>
      <c r="D133" s="233" t="s">
        <v>135</v>
      </c>
      <c r="E133" s="234" t="s">
        <v>1</v>
      </c>
      <c r="F133" s="235" t="s">
        <v>238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135</v>
      </c>
      <c r="AU133" s="241" t="s">
        <v>85</v>
      </c>
      <c r="AV133" s="13" t="s">
        <v>83</v>
      </c>
      <c r="AW133" s="13" t="s">
        <v>31</v>
      </c>
      <c r="AX133" s="13" t="s">
        <v>75</v>
      </c>
      <c r="AY133" s="241" t="s">
        <v>126</v>
      </c>
    </row>
    <row r="134" s="13" customFormat="1">
      <c r="A134" s="13"/>
      <c r="B134" s="231"/>
      <c r="C134" s="232"/>
      <c r="D134" s="233" t="s">
        <v>135</v>
      </c>
      <c r="E134" s="234" t="s">
        <v>1</v>
      </c>
      <c r="F134" s="235" t="s">
        <v>239</v>
      </c>
      <c r="G134" s="232"/>
      <c r="H134" s="234" t="s">
        <v>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135</v>
      </c>
      <c r="AU134" s="241" t="s">
        <v>85</v>
      </c>
      <c r="AV134" s="13" t="s">
        <v>83</v>
      </c>
      <c r="AW134" s="13" t="s">
        <v>31</v>
      </c>
      <c r="AX134" s="13" t="s">
        <v>75</v>
      </c>
      <c r="AY134" s="241" t="s">
        <v>126</v>
      </c>
    </row>
    <row r="135" s="14" customFormat="1">
      <c r="A135" s="14"/>
      <c r="B135" s="242"/>
      <c r="C135" s="243"/>
      <c r="D135" s="233" t="s">
        <v>135</v>
      </c>
      <c r="E135" s="244" t="s">
        <v>1</v>
      </c>
      <c r="F135" s="245" t="s">
        <v>240</v>
      </c>
      <c r="G135" s="243"/>
      <c r="H135" s="246">
        <v>3.1200000000000001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135</v>
      </c>
      <c r="AU135" s="252" t="s">
        <v>85</v>
      </c>
      <c r="AV135" s="14" t="s">
        <v>85</v>
      </c>
      <c r="AW135" s="14" t="s">
        <v>31</v>
      </c>
      <c r="AX135" s="14" t="s">
        <v>83</v>
      </c>
      <c r="AY135" s="252" t="s">
        <v>126</v>
      </c>
    </row>
    <row r="136" s="12" customFormat="1" ht="22.8" customHeight="1">
      <c r="A136" s="12"/>
      <c r="B136" s="202"/>
      <c r="C136" s="203"/>
      <c r="D136" s="204" t="s">
        <v>74</v>
      </c>
      <c r="E136" s="216" t="s">
        <v>241</v>
      </c>
      <c r="F136" s="216" t="s">
        <v>242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P137</f>
        <v>0</v>
      </c>
      <c r="Q136" s="210"/>
      <c r="R136" s="211">
        <f>R137</f>
        <v>0</v>
      </c>
      <c r="S136" s="210"/>
      <c r="T136" s="212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83</v>
      </c>
      <c r="AT136" s="214" t="s">
        <v>74</v>
      </c>
      <c r="AU136" s="214" t="s">
        <v>83</v>
      </c>
      <c r="AY136" s="213" t="s">
        <v>126</v>
      </c>
      <c r="BK136" s="215">
        <f>BK137</f>
        <v>0</v>
      </c>
    </row>
    <row r="137" s="2" customFormat="1" ht="33" customHeight="1">
      <c r="A137" s="38"/>
      <c r="B137" s="39"/>
      <c r="C137" s="218" t="s">
        <v>156</v>
      </c>
      <c r="D137" s="218" t="s">
        <v>128</v>
      </c>
      <c r="E137" s="219" t="s">
        <v>243</v>
      </c>
      <c r="F137" s="220" t="s">
        <v>244</v>
      </c>
      <c r="G137" s="221" t="s">
        <v>159</v>
      </c>
      <c r="H137" s="222">
        <v>6.2300000000000004</v>
      </c>
      <c r="I137" s="223"/>
      <c r="J137" s="224">
        <f>ROUND(I137*H137,2)</f>
        <v>0</v>
      </c>
      <c r="K137" s="220" t="s">
        <v>132</v>
      </c>
      <c r="L137" s="44"/>
      <c r="M137" s="268" t="s">
        <v>1</v>
      </c>
      <c r="N137" s="269" t="s">
        <v>40</v>
      </c>
      <c r="O137" s="270"/>
      <c r="P137" s="271">
        <f>O137*H137</f>
        <v>0</v>
      </c>
      <c r="Q137" s="271">
        <v>0</v>
      </c>
      <c r="R137" s="271">
        <f>Q137*H137</f>
        <v>0</v>
      </c>
      <c r="S137" s="271">
        <v>0</v>
      </c>
      <c r="T137" s="27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133</v>
      </c>
      <c r="AT137" s="229" t="s">
        <v>128</v>
      </c>
      <c r="AU137" s="229" t="s">
        <v>85</v>
      </c>
      <c r="AY137" s="17" t="s">
        <v>126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83</v>
      </c>
      <c r="BK137" s="230">
        <f>ROUND(I137*H137,2)</f>
        <v>0</v>
      </c>
      <c r="BL137" s="17" t="s">
        <v>133</v>
      </c>
      <c r="BM137" s="229" t="s">
        <v>245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67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FzRQcMxJoc6HFg9rDhYv1xrUxuJG7sUYurVD5f2L19hQY7dFSfQKEVzQ4cy1hrBGM9s/8eYK04N9pSTuBGYOQg==" hashValue="GgHqfcmIXvsm0F7G9X2/ObfTV2c5N2BftffNwNj0pRH+ZolxT2SU2bzEjqEgqTZU8pORF+NxvX/uoZiekhT+xQ==" algorithmName="SHA-512" password="CC35"/>
  <autoFilter ref="C119:K13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Lesný potok - Osoblaha km 0,000 - 0,880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246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6. 10. 2023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ROUND((SUM(BE118:BE153)),  2)</f>
        <v>0</v>
      </c>
      <c r="G33" s="38"/>
      <c r="H33" s="38"/>
      <c r="I33" s="155">
        <v>0.20999999999999999</v>
      </c>
      <c r="J33" s="154">
        <f>ROUND(((SUM(BE118:BE153))*I33),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ROUND((SUM(BF118:BF153)),  2)</f>
        <v>0</v>
      </c>
      <c r="G34" s="38"/>
      <c r="H34" s="38"/>
      <c r="I34" s="155">
        <v>0.14999999999999999</v>
      </c>
      <c r="J34" s="154">
        <f>ROUND(((SUM(BF118:BF153))*I34),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ROUND((SUM(BG118:BG153)),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ROUND((SUM(BH118:BH153)),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ROUND((SUM(BI118:BI153)),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Lesný potok - Osoblaha km 0,000 - 0,880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SO-05 - odtěžení nánosů km 0,700 - 0,880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Osoblaha</v>
      </c>
      <c r="G89" s="40"/>
      <c r="H89" s="40"/>
      <c r="I89" s="32" t="s">
        <v>22</v>
      </c>
      <c r="J89" s="79" t="str">
        <f>IF(J12="","",J12)</f>
        <v>6. 10. 2023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Ing. Jiří Skalník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111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Lesný potok - Osoblaha km 0,000 - 0,880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SO-05 - odtěžení nánosů km 0,700 - 0,880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Osoblaha</v>
      </c>
      <c r="G112" s="40"/>
      <c r="H112" s="40"/>
      <c r="I112" s="32" t="s">
        <v>22</v>
      </c>
      <c r="J112" s="79" t="str">
        <f>IF(J12="","",J12)</f>
        <v>6. 10. 2023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32</v>
      </c>
      <c r="J115" s="36" t="str">
        <f>E24</f>
        <v>Ing. Jiří Skalník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112</v>
      </c>
      <c r="D117" s="194" t="s">
        <v>60</v>
      </c>
      <c r="E117" s="194" t="s">
        <v>56</v>
      </c>
      <c r="F117" s="194" t="s">
        <v>57</v>
      </c>
      <c r="G117" s="194" t="s">
        <v>113</v>
      </c>
      <c r="H117" s="194" t="s">
        <v>114</v>
      </c>
      <c r="I117" s="194" t="s">
        <v>115</v>
      </c>
      <c r="J117" s="194" t="s">
        <v>106</v>
      </c>
      <c r="K117" s="195" t="s">
        <v>116</v>
      </c>
      <c r="L117" s="196"/>
      <c r="M117" s="100" t="s">
        <v>1</v>
      </c>
      <c r="N117" s="101" t="s">
        <v>39</v>
      </c>
      <c r="O117" s="101" t="s">
        <v>117</v>
      </c>
      <c r="P117" s="101" t="s">
        <v>118</v>
      </c>
      <c r="Q117" s="101" t="s">
        <v>119</v>
      </c>
      <c r="R117" s="101" t="s">
        <v>120</v>
      </c>
      <c r="S117" s="101" t="s">
        <v>121</v>
      </c>
      <c r="T117" s="102" t="s">
        <v>122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123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108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74</v>
      </c>
      <c r="E119" s="205" t="s">
        <v>124</v>
      </c>
      <c r="F119" s="205" t="s">
        <v>125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74</v>
      </c>
      <c r="AU119" s="214" t="s">
        <v>75</v>
      </c>
      <c r="AY119" s="213" t="s">
        <v>126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74</v>
      </c>
      <c r="E120" s="216" t="s">
        <v>83</v>
      </c>
      <c r="F120" s="216" t="s">
        <v>127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SUM(P121:P153)</f>
        <v>0</v>
      </c>
      <c r="Q120" s="210"/>
      <c r="R120" s="211">
        <f>SUM(R121:R153)</f>
        <v>0</v>
      </c>
      <c r="S120" s="210"/>
      <c r="T120" s="212">
        <f>SUM(T121:T153)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74</v>
      </c>
      <c r="AU120" s="214" t="s">
        <v>83</v>
      </c>
      <c r="AY120" s="213" t="s">
        <v>126</v>
      </c>
      <c r="BK120" s="215">
        <f>SUM(BK121:BK153)</f>
        <v>0</v>
      </c>
    </row>
    <row r="121" s="2" customFormat="1" ht="44.25" customHeight="1">
      <c r="A121" s="38"/>
      <c r="B121" s="39"/>
      <c r="C121" s="218" t="s">
        <v>83</v>
      </c>
      <c r="D121" s="218" t="s">
        <v>128</v>
      </c>
      <c r="E121" s="219" t="s">
        <v>247</v>
      </c>
      <c r="F121" s="220" t="s">
        <v>248</v>
      </c>
      <c r="G121" s="221" t="s">
        <v>131</v>
      </c>
      <c r="H121" s="222">
        <v>216</v>
      </c>
      <c r="I121" s="223"/>
      <c r="J121" s="224">
        <f>ROUND(I121*H121,2)</f>
        <v>0</v>
      </c>
      <c r="K121" s="220" t="s">
        <v>132</v>
      </c>
      <c r="L121" s="44"/>
      <c r="M121" s="225" t="s">
        <v>1</v>
      </c>
      <c r="N121" s="226" t="s">
        <v>40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133</v>
      </c>
      <c r="AT121" s="229" t="s">
        <v>128</v>
      </c>
      <c r="AU121" s="229" t="s">
        <v>85</v>
      </c>
      <c r="AY121" s="17" t="s">
        <v>126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83</v>
      </c>
      <c r="BK121" s="230">
        <f>ROUND(I121*H121,2)</f>
        <v>0</v>
      </c>
      <c r="BL121" s="17" t="s">
        <v>133</v>
      </c>
      <c r="BM121" s="229" t="s">
        <v>249</v>
      </c>
    </row>
    <row r="122" s="13" customFormat="1">
      <c r="A122" s="13"/>
      <c r="B122" s="231"/>
      <c r="C122" s="232"/>
      <c r="D122" s="233" t="s">
        <v>135</v>
      </c>
      <c r="E122" s="234" t="s">
        <v>1</v>
      </c>
      <c r="F122" s="235" t="s">
        <v>250</v>
      </c>
      <c r="G122" s="232"/>
      <c r="H122" s="234" t="s">
        <v>1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135</v>
      </c>
      <c r="AU122" s="241" t="s">
        <v>85</v>
      </c>
      <c r="AV122" s="13" t="s">
        <v>83</v>
      </c>
      <c r="AW122" s="13" t="s">
        <v>31</v>
      </c>
      <c r="AX122" s="13" t="s">
        <v>75</v>
      </c>
      <c r="AY122" s="241" t="s">
        <v>126</v>
      </c>
    </row>
    <row r="123" s="14" customFormat="1">
      <c r="A123" s="14"/>
      <c r="B123" s="242"/>
      <c r="C123" s="243"/>
      <c r="D123" s="233" t="s">
        <v>135</v>
      </c>
      <c r="E123" s="244" t="s">
        <v>1</v>
      </c>
      <c r="F123" s="245" t="s">
        <v>251</v>
      </c>
      <c r="G123" s="243"/>
      <c r="H123" s="246">
        <v>216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135</v>
      </c>
      <c r="AU123" s="252" t="s">
        <v>85</v>
      </c>
      <c r="AV123" s="14" t="s">
        <v>85</v>
      </c>
      <c r="AW123" s="14" t="s">
        <v>31</v>
      </c>
      <c r="AX123" s="14" t="s">
        <v>83</v>
      </c>
      <c r="AY123" s="252" t="s">
        <v>126</v>
      </c>
    </row>
    <row r="124" s="2" customFormat="1" ht="33" customHeight="1">
      <c r="A124" s="38"/>
      <c r="B124" s="39"/>
      <c r="C124" s="218" t="s">
        <v>85</v>
      </c>
      <c r="D124" s="218" t="s">
        <v>128</v>
      </c>
      <c r="E124" s="219" t="s">
        <v>252</v>
      </c>
      <c r="F124" s="220" t="s">
        <v>253</v>
      </c>
      <c r="G124" s="221" t="s">
        <v>213</v>
      </c>
      <c r="H124" s="222">
        <v>3</v>
      </c>
      <c r="I124" s="223"/>
      <c r="J124" s="224">
        <f>ROUND(I124*H124,2)</f>
        <v>0</v>
      </c>
      <c r="K124" s="220" t="s">
        <v>132</v>
      </c>
      <c r="L124" s="44"/>
      <c r="M124" s="225" t="s">
        <v>1</v>
      </c>
      <c r="N124" s="226" t="s">
        <v>40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133</v>
      </c>
      <c r="AT124" s="229" t="s">
        <v>128</v>
      </c>
      <c r="AU124" s="229" t="s">
        <v>85</v>
      </c>
      <c r="AY124" s="17" t="s">
        <v>126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133</v>
      </c>
      <c r="BM124" s="229" t="s">
        <v>254</v>
      </c>
    </row>
    <row r="125" s="2" customFormat="1" ht="33" customHeight="1">
      <c r="A125" s="38"/>
      <c r="B125" s="39"/>
      <c r="C125" s="218" t="s">
        <v>148</v>
      </c>
      <c r="D125" s="218" t="s">
        <v>128</v>
      </c>
      <c r="E125" s="219" t="s">
        <v>138</v>
      </c>
      <c r="F125" s="220" t="s">
        <v>139</v>
      </c>
      <c r="G125" s="221" t="s">
        <v>140</v>
      </c>
      <c r="H125" s="222">
        <v>144.125</v>
      </c>
      <c r="I125" s="223"/>
      <c r="J125" s="224">
        <f>ROUND(I125*H125,2)</f>
        <v>0</v>
      </c>
      <c r="K125" s="220" t="s">
        <v>132</v>
      </c>
      <c r="L125" s="44"/>
      <c r="M125" s="225" t="s">
        <v>1</v>
      </c>
      <c r="N125" s="226" t="s">
        <v>40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133</v>
      </c>
      <c r="AT125" s="229" t="s">
        <v>128</v>
      </c>
      <c r="AU125" s="229" t="s">
        <v>85</v>
      </c>
      <c r="AY125" s="17" t="s">
        <v>126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83</v>
      </c>
      <c r="BK125" s="230">
        <f>ROUND(I125*H125,2)</f>
        <v>0</v>
      </c>
      <c r="BL125" s="17" t="s">
        <v>133</v>
      </c>
      <c r="BM125" s="229" t="s">
        <v>255</v>
      </c>
    </row>
    <row r="126" s="13" customFormat="1">
      <c r="A126" s="13"/>
      <c r="B126" s="231"/>
      <c r="C126" s="232"/>
      <c r="D126" s="233" t="s">
        <v>135</v>
      </c>
      <c r="E126" s="234" t="s">
        <v>1</v>
      </c>
      <c r="F126" s="235" t="s">
        <v>256</v>
      </c>
      <c r="G126" s="232"/>
      <c r="H126" s="234" t="s">
        <v>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135</v>
      </c>
      <c r="AU126" s="241" t="s">
        <v>85</v>
      </c>
      <c r="AV126" s="13" t="s">
        <v>83</v>
      </c>
      <c r="AW126" s="13" t="s">
        <v>31</v>
      </c>
      <c r="AX126" s="13" t="s">
        <v>75</v>
      </c>
      <c r="AY126" s="241" t="s">
        <v>126</v>
      </c>
    </row>
    <row r="127" s="14" customFormat="1">
      <c r="A127" s="14"/>
      <c r="B127" s="242"/>
      <c r="C127" s="243"/>
      <c r="D127" s="233" t="s">
        <v>135</v>
      </c>
      <c r="E127" s="244" t="s">
        <v>1</v>
      </c>
      <c r="F127" s="245" t="s">
        <v>257</v>
      </c>
      <c r="G127" s="243"/>
      <c r="H127" s="246">
        <v>3.125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135</v>
      </c>
      <c r="AU127" s="252" t="s">
        <v>85</v>
      </c>
      <c r="AV127" s="14" t="s">
        <v>85</v>
      </c>
      <c r="AW127" s="14" t="s">
        <v>31</v>
      </c>
      <c r="AX127" s="14" t="s">
        <v>75</v>
      </c>
      <c r="AY127" s="252" t="s">
        <v>126</v>
      </c>
    </row>
    <row r="128" s="14" customFormat="1">
      <c r="A128" s="14"/>
      <c r="B128" s="242"/>
      <c r="C128" s="243"/>
      <c r="D128" s="233" t="s">
        <v>135</v>
      </c>
      <c r="E128" s="244" t="s">
        <v>1</v>
      </c>
      <c r="F128" s="245" t="s">
        <v>258</v>
      </c>
      <c r="G128" s="243"/>
      <c r="H128" s="246">
        <v>36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135</v>
      </c>
      <c r="AU128" s="252" t="s">
        <v>85</v>
      </c>
      <c r="AV128" s="14" t="s">
        <v>85</v>
      </c>
      <c r="AW128" s="14" t="s">
        <v>31</v>
      </c>
      <c r="AX128" s="14" t="s">
        <v>75</v>
      </c>
      <c r="AY128" s="252" t="s">
        <v>126</v>
      </c>
    </row>
    <row r="129" s="13" customFormat="1">
      <c r="A129" s="13"/>
      <c r="B129" s="231"/>
      <c r="C129" s="232"/>
      <c r="D129" s="233" t="s">
        <v>135</v>
      </c>
      <c r="E129" s="234" t="s">
        <v>1</v>
      </c>
      <c r="F129" s="235" t="s">
        <v>259</v>
      </c>
      <c r="G129" s="232"/>
      <c r="H129" s="234" t="s">
        <v>1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135</v>
      </c>
      <c r="AU129" s="241" t="s">
        <v>85</v>
      </c>
      <c r="AV129" s="13" t="s">
        <v>83</v>
      </c>
      <c r="AW129" s="13" t="s">
        <v>31</v>
      </c>
      <c r="AX129" s="13" t="s">
        <v>75</v>
      </c>
      <c r="AY129" s="241" t="s">
        <v>126</v>
      </c>
    </row>
    <row r="130" s="14" customFormat="1">
      <c r="A130" s="14"/>
      <c r="B130" s="242"/>
      <c r="C130" s="243"/>
      <c r="D130" s="233" t="s">
        <v>135</v>
      </c>
      <c r="E130" s="244" t="s">
        <v>1</v>
      </c>
      <c r="F130" s="245" t="s">
        <v>260</v>
      </c>
      <c r="G130" s="243"/>
      <c r="H130" s="246">
        <v>105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135</v>
      </c>
      <c r="AU130" s="252" t="s">
        <v>85</v>
      </c>
      <c r="AV130" s="14" t="s">
        <v>85</v>
      </c>
      <c r="AW130" s="14" t="s">
        <v>31</v>
      </c>
      <c r="AX130" s="14" t="s">
        <v>75</v>
      </c>
      <c r="AY130" s="252" t="s">
        <v>126</v>
      </c>
    </row>
    <row r="131" s="15" customFormat="1">
      <c r="A131" s="15"/>
      <c r="B131" s="257"/>
      <c r="C131" s="258"/>
      <c r="D131" s="233" t="s">
        <v>135</v>
      </c>
      <c r="E131" s="259" t="s">
        <v>1</v>
      </c>
      <c r="F131" s="260" t="s">
        <v>147</v>
      </c>
      <c r="G131" s="258"/>
      <c r="H131" s="261">
        <v>144.125</v>
      </c>
      <c r="I131" s="262"/>
      <c r="J131" s="258"/>
      <c r="K131" s="258"/>
      <c r="L131" s="263"/>
      <c r="M131" s="264"/>
      <c r="N131" s="265"/>
      <c r="O131" s="265"/>
      <c r="P131" s="265"/>
      <c r="Q131" s="265"/>
      <c r="R131" s="265"/>
      <c r="S131" s="265"/>
      <c r="T131" s="26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7" t="s">
        <v>135</v>
      </c>
      <c r="AU131" s="267" t="s">
        <v>85</v>
      </c>
      <c r="AV131" s="15" t="s">
        <v>133</v>
      </c>
      <c r="AW131" s="15" t="s">
        <v>31</v>
      </c>
      <c r="AX131" s="15" t="s">
        <v>83</v>
      </c>
      <c r="AY131" s="267" t="s">
        <v>126</v>
      </c>
    </row>
    <row r="132" s="2" customFormat="1" ht="49.05" customHeight="1">
      <c r="A132" s="38"/>
      <c r="B132" s="39"/>
      <c r="C132" s="218" t="s">
        <v>133</v>
      </c>
      <c r="D132" s="218" t="s">
        <v>128</v>
      </c>
      <c r="E132" s="219" t="s">
        <v>261</v>
      </c>
      <c r="F132" s="220" t="s">
        <v>262</v>
      </c>
      <c r="G132" s="221" t="s">
        <v>213</v>
      </c>
      <c r="H132" s="222">
        <v>3</v>
      </c>
      <c r="I132" s="223"/>
      <c r="J132" s="224">
        <f>ROUND(I132*H132,2)</f>
        <v>0</v>
      </c>
      <c r="K132" s="220" t="s">
        <v>132</v>
      </c>
      <c r="L132" s="44"/>
      <c r="M132" s="225" t="s">
        <v>1</v>
      </c>
      <c r="N132" s="226" t="s">
        <v>40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133</v>
      </c>
      <c r="AT132" s="229" t="s">
        <v>128</v>
      </c>
      <c r="AU132" s="229" t="s">
        <v>85</v>
      </c>
      <c r="AY132" s="17" t="s">
        <v>126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133</v>
      </c>
      <c r="BM132" s="229" t="s">
        <v>263</v>
      </c>
    </row>
    <row r="133" s="2" customFormat="1" ht="44.25" customHeight="1">
      <c r="A133" s="38"/>
      <c r="B133" s="39"/>
      <c r="C133" s="218" t="s">
        <v>156</v>
      </c>
      <c r="D133" s="218" t="s">
        <v>128</v>
      </c>
      <c r="E133" s="219" t="s">
        <v>264</v>
      </c>
      <c r="F133" s="220" t="s">
        <v>265</v>
      </c>
      <c r="G133" s="221" t="s">
        <v>213</v>
      </c>
      <c r="H133" s="222">
        <v>3</v>
      </c>
      <c r="I133" s="223"/>
      <c r="J133" s="224">
        <f>ROUND(I133*H133,2)</f>
        <v>0</v>
      </c>
      <c r="K133" s="220" t="s">
        <v>132</v>
      </c>
      <c r="L133" s="44"/>
      <c r="M133" s="225" t="s">
        <v>1</v>
      </c>
      <c r="N133" s="226" t="s">
        <v>40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133</v>
      </c>
      <c r="AT133" s="229" t="s">
        <v>128</v>
      </c>
      <c r="AU133" s="229" t="s">
        <v>85</v>
      </c>
      <c r="AY133" s="17" t="s">
        <v>126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83</v>
      </c>
      <c r="BK133" s="230">
        <f>ROUND(I133*H133,2)</f>
        <v>0</v>
      </c>
      <c r="BL133" s="17" t="s">
        <v>133</v>
      </c>
      <c r="BM133" s="229" t="s">
        <v>266</v>
      </c>
    </row>
    <row r="134" s="2" customFormat="1" ht="62.7" customHeight="1">
      <c r="A134" s="38"/>
      <c r="B134" s="39"/>
      <c r="C134" s="218" t="s">
        <v>179</v>
      </c>
      <c r="D134" s="218" t="s">
        <v>128</v>
      </c>
      <c r="E134" s="219" t="s">
        <v>267</v>
      </c>
      <c r="F134" s="220" t="s">
        <v>268</v>
      </c>
      <c r="G134" s="221" t="s">
        <v>213</v>
      </c>
      <c r="H134" s="222">
        <v>27</v>
      </c>
      <c r="I134" s="223"/>
      <c r="J134" s="224">
        <f>ROUND(I134*H134,2)</f>
        <v>0</v>
      </c>
      <c r="K134" s="220" t="s">
        <v>132</v>
      </c>
      <c r="L134" s="44"/>
      <c r="M134" s="225" t="s">
        <v>1</v>
      </c>
      <c r="N134" s="226" t="s">
        <v>40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133</v>
      </c>
      <c r="AT134" s="229" t="s">
        <v>128</v>
      </c>
      <c r="AU134" s="229" t="s">
        <v>85</v>
      </c>
      <c r="AY134" s="17" t="s">
        <v>126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133</v>
      </c>
      <c r="BM134" s="229" t="s">
        <v>269</v>
      </c>
    </row>
    <row r="135" s="2" customFormat="1">
      <c r="A135" s="38"/>
      <c r="B135" s="39"/>
      <c r="C135" s="40"/>
      <c r="D135" s="233" t="s">
        <v>142</v>
      </c>
      <c r="E135" s="40"/>
      <c r="F135" s="253" t="s">
        <v>270</v>
      </c>
      <c r="G135" s="40"/>
      <c r="H135" s="40"/>
      <c r="I135" s="254"/>
      <c r="J135" s="40"/>
      <c r="K135" s="40"/>
      <c r="L135" s="44"/>
      <c r="M135" s="255"/>
      <c r="N135" s="256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142</v>
      </c>
      <c r="AU135" s="17" t="s">
        <v>85</v>
      </c>
    </row>
    <row r="136" s="14" customFormat="1">
      <c r="A136" s="14"/>
      <c r="B136" s="242"/>
      <c r="C136" s="243"/>
      <c r="D136" s="233" t="s">
        <v>135</v>
      </c>
      <c r="E136" s="243"/>
      <c r="F136" s="245" t="s">
        <v>271</v>
      </c>
      <c r="G136" s="243"/>
      <c r="H136" s="246">
        <v>27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135</v>
      </c>
      <c r="AU136" s="252" t="s">
        <v>85</v>
      </c>
      <c r="AV136" s="14" t="s">
        <v>85</v>
      </c>
      <c r="AW136" s="14" t="s">
        <v>4</v>
      </c>
      <c r="AX136" s="14" t="s">
        <v>83</v>
      </c>
      <c r="AY136" s="252" t="s">
        <v>126</v>
      </c>
    </row>
    <row r="137" s="2" customFormat="1" ht="62.7" customHeight="1">
      <c r="A137" s="38"/>
      <c r="B137" s="39"/>
      <c r="C137" s="218" t="s">
        <v>206</v>
      </c>
      <c r="D137" s="218" t="s">
        <v>128</v>
      </c>
      <c r="E137" s="219" t="s">
        <v>272</v>
      </c>
      <c r="F137" s="220" t="s">
        <v>273</v>
      </c>
      <c r="G137" s="221" t="s">
        <v>213</v>
      </c>
      <c r="H137" s="222">
        <v>27</v>
      </c>
      <c r="I137" s="223"/>
      <c r="J137" s="224">
        <f>ROUND(I137*H137,2)</f>
        <v>0</v>
      </c>
      <c r="K137" s="220" t="s">
        <v>132</v>
      </c>
      <c r="L137" s="44"/>
      <c r="M137" s="225" t="s">
        <v>1</v>
      </c>
      <c r="N137" s="226" t="s">
        <v>40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133</v>
      </c>
      <c r="AT137" s="229" t="s">
        <v>128</v>
      </c>
      <c r="AU137" s="229" t="s">
        <v>85</v>
      </c>
      <c r="AY137" s="17" t="s">
        <v>126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83</v>
      </c>
      <c r="BK137" s="230">
        <f>ROUND(I137*H137,2)</f>
        <v>0</v>
      </c>
      <c r="BL137" s="17" t="s">
        <v>133</v>
      </c>
      <c r="BM137" s="229" t="s">
        <v>274</v>
      </c>
    </row>
    <row r="138" s="2" customFormat="1">
      <c r="A138" s="38"/>
      <c r="B138" s="39"/>
      <c r="C138" s="40"/>
      <c r="D138" s="233" t="s">
        <v>142</v>
      </c>
      <c r="E138" s="40"/>
      <c r="F138" s="253" t="s">
        <v>270</v>
      </c>
      <c r="G138" s="40"/>
      <c r="H138" s="40"/>
      <c r="I138" s="254"/>
      <c r="J138" s="40"/>
      <c r="K138" s="40"/>
      <c r="L138" s="44"/>
      <c r="M138" s="255"/>
      <c r="N138" s="256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142</v>
      </c>
      <c r="AU138" s="17" t="s">
        <v>85</v>
      </c>
    </row>
    <row r="139" s="14" customFormat="1">
      <c r="A139" s="14"/>
      <c r="B139" s="242"/>
      <c r="C139" s="243"/>
      <c r="D139" s="233" t="s">
        <v>135</v>
      </c>
      <c r="E139" s="243"/>
      <c r="F139" s="245" t="s">
        <v>271</v>
      </c>
      <c r="G139" s="243"/>
      <c r="H139" s="246">
        <v>27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135</v>
      </c>
      <c r="AU139" s="252" t="s">
        <v>85</v>
      </c>
      <c r="AV139" s="14" t="s">
        <v>85</v>
      </c>
      <c r="AW139" s="14" t="s">
        <v>4</v>
      </c>
      <c r="AX139" s="14" t="s">
        <v>83</v>
      </c>
      <c r="AY139" s="252" t="s">
        <v>126</v>
      </c>
    </row>
    <row r="140" s="2" customFormat="1" ht="62.7" customHeight="1">
      <c r="A140" s="38"/>
      <c r="B140" s="39"/>
      <c r="C140" s="218" t="s">
        <v>209</v>
      </c>
      <c r="D140" s="218" t="s">
        <v>128</v>
      </c>
      <c r="E140" s="219" t="s">
        <v>149</v>
      </c>
      <c r="F140" s="220" t="s">
        <v>150</v>
      </c>
      <c r="G140" s="221" t="s">
        <v>140</v>
      </c>
      <c r="H140" s="222">
        <v>137.125</v>
      </c>
      <c r="I140" s="223"/>
      <c r="J140" s="224">
        <f>ROUND(I140*H140,2)</f>
        <v>0</v>
      </c>
      <c r="K140" s="220" t="s">
        <v>132</v>
      </c>
      <c r="L140" s="44"/>
      <c r="M140" s="225" t="s">
        <v>1</v>
      </c>
      <c r="N140" s="226" t="s">
        <v>40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133</v>
      </c>
      <c r="AT140" s="229" t="s">
        <v>128</v>
      </c>
      <c r="AU140" s="229" t="s">
        <v>85</v>
      </c>
      <c r="AY140" s="17" t="s">
        <v>126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83</v>
      </c>
      <c r="BK140" s="230">
        <f>ROUND(I140*H140,2)</f>
        <v>0</v>
      </c>
      <c r="BL140" s="17" t="s">
        <v>133</v>
      </c>
      <c r="BM140" s="229" t="s">
        <v>275</v>
      </c>
    </row>
    <row r="141" s="13" customFormat="1">
      <c r="A141" s="13"/>
      <c r="B141" s="231"/>
      <c r="C141" s="232"/>
      <c r="D141" s="233" t="s">
        <v>135</v>
      </c>
      <c r="E141" s="234" t="s">
        <v>1</v>
      </c>
      <c r="F141" s="235" t="s">
        <v>276</v>
      </c>
      <c r="G141" s="232"/>
      <c r="H141" s="234" t="s">
        <v>1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135</v>
      </c>
      <c r="AU141" s="241" t="s">
        <v>85</v>
      </c>
      <c r="AV141" s="13" t="s">
        <v>83</v>
      </c>
      <c r="AW141" s="13" t="s">
        <v>31</v>
      </c>
      <c r="AX141" s="13" t="s">
        <v>75</v>
      </c>
      <c r="AY141" s="241" t="s">
        <v>126</v>
      </c>
    </row>
    <row r="142" s="14" customFormat="1">
      <c r="A142" s="14"/>
      <c r="B142" s="242"/>
      <c r="C142" s="243"/>
      <c r="D142" s="233" t="s">
        <v>135</v>
      </c>
      <c r="E142" s="244" t="s">
        <v>1</v>
      </c>
      <c r="F142" s="245" t="s">
        <v>277</v>
      </c>
      <c r="G142" s="243"/>
      <c r="H142" s="246">
        <v>144.125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135</v>
      </c>
      <c r="AU142" s="252" t="s">
        <v>85</v>
      </c>
      <c r="AV142" s="14" t="s">
        <v>85</v>
      </c>
      <c r="AW142" s="14" t="s">
        <v>31</v>
      </c>
      <c r="AX142" s="14" t="s">
        <v>75</v>
      </c>
      <c r="AY142" s="252" t="s">
        <v>126</v>
      </c>
    </row>
    <row r="143" s="13" customFormat="1">
      <c r="A143" s="13"/>
      <c r="B143" s="231"/>
      <c r="C143" s="232"/>
      <c r="D143" s="233" t="s">
        <v>135</v>
      </c>
      <c r="E143" s="234" t="s">
        <v>1</v>
      </c>
      <c r="F143" s="235" t="s">
        <v>278</v>
      </c>
      <c r="G143" s="232"/>
      <c r="H143" s="234" t="s">
        <v>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135</v>
      </c>
      <c r="AU143" s="241" t="s">
        <v>85</v>
      </c>
      <c r="AV143" s="13" t="s">
        <v>83</v>
      </c>
      <c r="AW143" s="13" t="s">
        <v>31</v>
      </c>
      <c r="AX143" s="13" t="s">
        <v>75</v>
      </c>
      <c r="AY143" s="241" t="s">
        <v>126</v>
      </c>
    </row>
    <row r="144" s="14" customFormat="1">
      <c r="A144" s="14"/>
      <c r="B144" s="242"/>
      <c r="C144" s="243"/>
      <c r="D144" s="233" t="s">
        <v>135</v>
      </c>
      <c r="E144" s="244" t="s">
        <v>1</v>
      </c>
      <c r="F144" s="245" t="s">
        <v>279</v>
      </c>
      <c r="G144" s="243"/>
      <c r="H144" s="246">
        <v>-7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135</v>
      </c>
      <c r="AU144" s="252" t="s">
        <v>85</v>
      </c>
      <c r="AV144" s="14" t="s">
        <v>85</v>
      </c>
      <c r="AW144" s="14" t="s">
        <v>31</v>
      </c>
      <c r="AX144" s="14" t="s">
        <v>75</v>
      </c>
      <c r="AY144" s="252" t="s">
        <v>126</v>
      </c>
    </row>
    <row r="145" s="15" customFormat="1">
      <c r="A145" s="15"/>
      <c r="B145" s="257"/>
      <c r="C145" s="258"/>
      <c r="D145" s="233" t="s">
        <v>135</v>
      </c>
      <c r="E145" s="259" t="s">
        <v>1</v>
      </c>
      <c r="F145" s="260" t="s">
        <v>147</v>
      </c>
      <c r="G145" s="258"/>
      <c r="H145" s="261">
        <v>137.125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7" t="s">
        <v>135</v>
      </c>
      <c r="AU145" s="267" t="s">
        <v>85</v>
      </c>
      <c r="AV145" s="15" t="s">
        <v>133</v>
      </c>
      <c r="AW145" s="15" t="s">
        <v>31</v>
      </c>
      <c r="AX145" s="15" t="s">
        <v>83</v>
      </c>
      <c r="AY145" s="267" t="s">
        <v>126</v>
      </c>
    </row>
    <row r="146" s="2" customFormat="1" ht="44.25" customHeight="1">
      <c r="A146" s="38"/>
      <c r="B146" s="39"/>
      <c r="C146" s="218" t="s">
        <v>152</v>
      </c>
      <c r="D146" s="218" t="s">
        <v>128</v>
      </c>
      <c r="E146" s="219" t="s">
        <v>153</v>
      </c>
      <c r="F146" s="220" t="s">
        <v>154</v>
      </c>
      <c r="G146" s="221" t="s">
        <v>140</v>
      </c>
      <c r="H146" s="222">
        <v>137.125</v>
      </c>
      <c r="I146" s="223"/>
      <c r="J146" s="224">
        <f>ROUND(I146*H146,2)</f>
        <v>0</v>
      </c>
      <c r="K146" s="220" t="s">
        <v>132</v>
      </c>
      <c r="L146" s="44"/>
      <c r="M146" s="225" t="s">
        <v>1</v>
      </c>
      <c r="N146" s="226" t="s">
        <v>40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133</v>
      </c>
      <c r="AT146" s="229" t="s">
        <v>128</v>
      </c>
      <c r="AU146" s="229" t="s">
        <v>85</v>
      </c>
      <c r="AY146" s="17" t="s">
        <v>126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83</v>
      </c>
      <c r="BK146" s="230">
        <f>ROUND(I146*H146,2)</f>
        <v>0</v>
      </c>
      <c r="BL146" s="17" t="s">
        <v>133</v>
      </c>
      <c r="BM146" s="229" t="s">
        <v>280</v>
      </c>
    </row>
    <row r="147" s="13" customFormat="1">
      <c r="A147" s="13"/>
      <c r="B147" s="231"/>
      <c r="C147" s="232"/>
      <c r="D147" s="233" t="s">
        <v>135</v>
      </c>
      <c r="E147" s="234" t="s">
        <v>1</v>
      </c>
      <c r="F147" s="235" t="s">
        <v>281</v>
      </c>
      <c r="G147" s="232"/>
      <c r="H147" s="234" t="s">
        <v>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135</v>
      </c>
      <c r="AU147" s="241" t="s">
        <v>85</v>
      </c>
      <c r="AV147" s="13" t="s">
        <v>83</v>
      </c>
      <c r="AW147" s="13" t="s">
        <v>31</v>
      </c>
      <c r="AX147" s="13" t="s">
        <v>75</v>
      </c>
      <c r="AY147" s="241" t="s">
        <v>126</v>
      </c>
    </row>
    <row r="148" s="14" customFormat="1">
      <c r="A148" s="14"/>
      <c r="B148" s="242"/>
      <c r="C148" s="243"/>
      <c r="D148" s="233" t="s">
        <v>135</v>
      </c>
      <c r="E148" s="244" t="s">
        <v>1</v>
      </c>
      <c r="F148" s="245" t="s">
        <v>282</v>
      </c>
      <c r="G148" s="243"/>
      <c r="H148" s="246">
        <v>137.125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135</v>
      </c>
      <c r="AU148" s="252" t="s">
        <v>85</v>
      </c>
      <c r="AV148" s="14" t="s">
        <v>85</v>
      </c>
      <c r="AW148" s="14" t="s">
        <v>31</v>
      </c>
      <c r="AX148" s="14" t="s">
        <v>83</v>
      </c>
      <c r="AY148" s="252" t="s">
        <v>126</v>
      </c>
    </row>
    <row r="149" s="2" customFormat="1" ht="44.25" customHeight="1">
      <c r="A149" s="38"/>
      <c r="B149" s="39"/>
      <c r="C149" s="218" t="s">
        <v>283</v>
      </c>
      <c r="D149" s="218" t="s">
        <v>128</v>
      </c>
      <c r="E149" s="219" t="s">
        <v>157</v>
      </c>
      <c r="F149" s="220" t="s">
        <v>158</v>
      </c>
      <c r="G149" s="221" t="s">
        <v>159</v>
      </c>
      <c r="H149" s="222">
        <v>228.999</v>
      </c>
      <c r="I149" s="223"/>
      <c r="J149" s="224">
        <f>ROUND(I149*H149,2)</f>
        <v>0</v>
      </c>
      <c r="K149" s="220" t="s">
        <v>132</v>
      </c>
      <c r="L149" s="44"/>
      <c r="M149" s="225" t="s">
        <v>1</v>
      </c>
      <c r="N149" s="226" t="s">
        <v>40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133</v>
      </c>
      <c r="AT149" s="229" t="s">
        <v>128</v>
      </c>
      <c r="AU149" s="229" t="s">
        <v>85</v>
      </c>
      <c r="AY149" s="17" t="s">
        <v>126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83</v>
      </c>
      <c r="BK149" s="230">
        <f>ROUND(I149*H149,2)</f>
        <v>0</v>
      </c>
      <c r="BL149" s="17" t="s">
        <v>133</v>
      </c>
      <c r="BM149" s="229" t="s">
        <v>284</v>
      </c>
    </row>
    <row r="150" s="14" customFormat="1">
      <c r="A150" s="14"/>
      <c r="B150" s="242"/>
      <c r="C150" s="243"/>
      <c r="D150" s="233" t="s">
        <v>135</v>
      </c>
      <c r="E150" s="244" t="s">
        <v>1</v>
      </c>
      <c r="F150" s="245" t="s">
        <v>282</v>
      </c>
      <c r="G150" s="243"/>
      <c r="H150" s="246">
        <v>137.125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135</v>
      </c>
      <c r="AU150" s="252" t="s">
        <v>85</v>
      </c>
      <c r="AV150" s="14" t="s">
        <v>85</v>
      </c>
      <c r="AW150" s="14" t="s">
        <v>31</v>
      </c>
      <c r="AX150" s="14" t="s">
        <v>83</v>
      </c>
      <c r="AY150" s="252" t="s">
        <v>126</v>
      </c>
    </row>
    <row r="151" s="14" customFormat="1">
      <c r="A151" s="14"/>
      <c r="B151" s="242"/>
      <c r="C151" s="243"/>
      <c r="D151" s="233" t="s">
        <v>135</v>
      </c>
      <c r="E151" s="243"/>
      <c r="F151" s="245" t="s">
        <v>285</v>
      </c>
      <c r="G151" s="243"/>
      <c r="H151" s="246">
        <v>228.999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135</v>
      </c>
      <c r="AU151" s="252" t="s">
        <v>85</v>
      </c>
      <c r="AV151" s="14" t="s">
        <v>85</v>
      </c>
      <c r="AW151" s="14" t="s">
        <v>4</v>
      </c>
      <c r="AX151" s="14" t="s">
        <v>83</v>
      </c>
      <c r="AY151" s="252" t="s">
        <v>126</v>
      </c>
    </row>
    <row r="152" s="2" customFormat="1" ht="37.8" customHeight="1">
      <c r="A152" s="38"/>
      <c r="B152" s="39"/>
      <c r="C152" s="218" t="s">
        <v>286</v>
      </c>
      <c r="D152" s="218" t="s">
        <v>128</v>
      </c>
      <c r="E152" s="219" t="s">
        <v>162</v>
      </c>
      <c r="F152" s="220" t="s">
        <v>163</v>
      </c>
      <c r="G152" s="221" t="s">
        <v>140</v>
      </c>
      <c r="H152" s="222">
        <v>137.125</v>
      </c>
      <c r="I152" s="223"/>
      <c r="J152" s="224">
        <f>ROUND(I152*H152,2)</f>
        <v>0</v>
      </c>
      <c r="K152" s="220" t="s">
        <v>132</v>
      </c>
      <c r="L152" s="44"/>
      <c r="M152" s="225" t="s">
        <v>1</v>
      </c>
      <c r="N152" s="226" t="s">
        <v>40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133</v>
      </c>
      <c r="AT152" s="229" t="s">
        <v>128</v>
      </c>
      <c r="AU152" s="229" t="s">
        <v>85</v>
      </c>
      <c r="AY152" s="17" t="s">
        <v>126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83</v>
      </c>
      <c r="BK152" s="230">
        <f>ROUND(I152*H152,2)</f>
        <v>0</v>
      </c>
      <c r="BL152" s="17" t="s">
        <v>133</v>
      </c>
      <c r="BM152" s="229" t="s">
        <v>287</v>
      </c>
    </row>
    <row r="153" s="14" customFormat="1">
      <c r="A153" s="14"/>
      <c r="B153" s="242"/>
      <c r="C153" s="243"/>
      <c r="D153" s="233" t="s">
        <v>135</v>
      </c>
      <c r="E153" s="244" t="s">
        <v>1</v>
      </c>
      <c r="F153" s="245" t="s">
        <v>282</v>
      </c>
      <c r="G153" s="243"/>
      <c r="H153" s="246">
        <v>137.125</v>
      </c>
      <c r="I153" s="247"/>
      <c r="J153" s="243"/>
      <c r="K153" s="243"/>
      <c r="L153" s="248"/>
      <c r="M153" s="273"/>
      <c r="N153" s="274"/>
      <c r="O153" s="274"/>
      <c r="P153" s="274"/>
      <c r="Q153" s="274"/>
      <c r="R153" s="274"/>
      <c r="S153" s="274"/>
      <c r="T153" s="27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135</v>
      </c>
      <c r="AU153" s="252" t="s">
        <v>85</v>
      </c>
      <c r="AV153" s="14" t="s">
        <v>85</v>
      </c>
      <c r="AW153" s="14" t="s">
        <v>31</v>
      </c>
      <c r="AX153" s="14" t="s">
        <v>83</v>
      </c>
      <c r="AY153" s="252" t="s">
        <v>126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cPDDXMDbFTjqU5NE+L38aMF9pM9xwbWKUvH46I7jOLhmHLYRrgtw6JqNQvbB9uIWAxEHcsLt9gVBr4KChOBiug==" hashValue="Oav7THFCa1Vavv9QD45gBDDfXl/UrYSqEGj5iyniDDrtCaEUNO7cUiFRaPZlByF4Nxbe9m7VtGaAAhZjszHHgw==" algorithmName="SHA-512" password="CC35"/>
  <autoFilter ref="C117:K15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Lesný potok - Osoblaha km 0,000 - 0,880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6. 10. 2023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ROUND((SUM(BE122:BE142)),  2)</f>
        <v>0</v>
      </c>
      <c r="G33" s="38"/>
      <c r="H33" s="38"/>
      <c r="I33" s="155">
        <v>0.20999999999999999</v>
      </c>
      <c r="J33" s="154">
        <f>ROUND(((SUM(BE122:BE142))*I33),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ROUND((SUM(BF122:BF142)),  2)</f>
        <v>0</v>
      </c>
      <c r="G34" s="38"/>
      <c r="H34" s="38"/>
      <c r="I34" s="155">
        <v>0.14999999999999999</v>
      </c>
      <c r="J34" s="154">
        <f>ROUND(((SUM(BF122:BF142))*I34),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ROUND((SUM(BG122:BG142)),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ROUND((SUM(BH122:BH142)),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ROUND((SUM(BI122:BI142)),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Lesný potok - Osoblaha km 0,000 - 0,880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Osoblaha</v>
      </c>
      <c r="G89" s="40"/>
      <c r="H89" s="40"/>
      <c r="I89" s="32" t="s">
        <v>22</v>
      </c>
      <c r="J89" s="79" t="str">
        <f>IF(J12="","",J12)</f>
        <v>6. 10. 2023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Ing. Jiří Skalník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289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290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291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292</v>
      </c>
      <c r="E100" s="188"/>
      <c r="F100" s="188"/>
      <c r="G100" s="188"/>
      <c r="H100" s="188"/>
      <c r="I100" s="188"/>
      <c r="J100" s="189">
        <f>J134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293</v>
      </c>
      <c r="E101" s="188"/>
      <c r="F101" s="188"/>
      <c r="G101" s="188"/>
      <c r="H101" s="188"/>
      <c r="I101" s="188"/>
      <c r="J101" s="189">
        <f>J137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294</v>
      </c>
      <c r="E102" s="188"/>
      <c r="F102" s="188"/>
      <c r="G102" s="188"/>
      <c r="H102" s="188"/>
      <c r="I102" s="188"/>
      <c r="J102" s="189">
        <f>J140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Lesný potok - Osoblaha km 0,000 - 0,880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VON - vedlejší a ostatní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Osoblaha</v>
      </c>
      <c r="G116" s="40"/>
      <c r="H116" s="40"/>
      <c r="I116" s="32" t="s">
        <v>22</v>
      </c>
      <c r="J116" s="79" t="str">
        <f>IF(J12="","",J12)</f>
        <v>6. 10. 2023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30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32</v>
      </c>
      <c r="J119" s="36" t="str">
        <f>E24</f>
        <v>Ing. Jiří Skalník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112</v>
      </c>
      <c r="D121" s="194" t="s">
        <v>60</v>
      </c>
      <c r="E121" s="194" t="s">
        <v>56</v>
      </c>
      <c r="F121" s="194" t="s">
        <v>57</v>
      </c>
      <c r="G121" s="194" t="s">
        <v>113</v>
      </c>
      <c r="H121" s="194" t="s">
        <v>114</v>
      </c>
      <c r="I121" s="194" t="s">
        <v>115</v>
      </c>
      <c r="J121" s="194" t="s">
        <v>106</v>
      </c>
      <c r="K121" s="195" t="s">
        <v>116</v>
      </c>
      <c r="L121" s="196"/>
      <c r="M121" s="100" t="s">
        <v>1</v>
      </c>
      <c r="N121" s="101" t="s">
        <v>39</v>
      </c>
      <c r="O121" s="101" t="s">
        <v>117</v>
      </c>
      <c r="P121" s="101" t="s">
        <v>118</v>
      </c>
      <c r="Q121" s="101" t="s">
        <v>119</v>
      </c>
      <c r="R121" s="101" t="s">
        <v>120</v>
      </c>
      <c r="S121" s="101" t="s">
        <v>121</v>
      </c>
      <c r="T121" s="102" t="s">
        <v>122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123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</f>
        <v>0</v>
      </c>
      <c r="Q122" s="104"/>
      <c r="R122" s="199">
        <f>R123</f>
        <v>0</v>
      </c>
      <c r="S122" s="104"/>
      <c r="T122" s="200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108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74</v>
      </c>
      <c r="E123" s="205" t="s">
        <v>295</v>
      </c>
      <c r="F123" s="205" t="s">
        <v>296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P124+P127+P134+P137+P140</f>
        <v>0</v>
      </c>
      <c r="Q123" s="210"/>
      <c r="R123" s="211">
        <f>R124+R127+R134+R137+R140</f>
        <v>0</v>
      </c>
      <c r="S123" s="210"/>
      <c r="T123" s="212">
        <f>T124+T127+T134+T137+T140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156</v>
      </c>
      <c r="AT123" s="214" t="s">
        <v>74</v>
      </c>
      <c r="AU123" s="214" t="s">
        <v>75</v>
      </c>
      <c r="AY123" s="213" t="s">
        <v>126</v>
      </c>
      <c r="BK123" s="215">
        <f>BK124+BK127+BK134+BK137+BK140</f>
        <v>0</v>
      </c>
    </row>
    <row r="124" s="12" customFormat="1" ht="22.8" customHeight="1">
      <c r="A124" s="12"/>
      <c r="B124" s="202"/>
      <c r="C124" s="203"/>
      <c r="D124" s="204" t="s">
        <v>74</v>
      </c>
      <c r="E124" s="216" t="s">
        <v>297</v>
      </c>
      <c r="F124" s="216" t="s">
        <v>298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SUM(P125:P126)</f>
        <v>0</v>
      </c>
      <c r="Q124" s="210"/>
      <c r="R124" s="211">
        <f>SUM(R125:R126)</f>
        <v>0</v>
      </c>
      <c r="S124" s="210"/>
      <c r="T124" s="212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156</v>
      </c>
      <c r="AT124" s="214" t="s">
        <v>74</v>
      </c>
      <c r="AU124" s="214" t="s">
        <v>83</v>
      </c>
      <c r="AY124" s="213" t="s">
        <v>126</v>
      </c>
      <c r="BK124" s="215">
        <f>SUM(BK125:BK126)</f>
        <v>0</v>
      </c>
    </row>
    <row r="125" s="2" customFormat="1" ht="16.5" customHeight="1">
      <c r="A125" s="38"/>
      <c r="B125" s="39"/>
      <c r="C125" s="218" t="s">
        <v>83</v>
      </c>
      <c r="D125" s="218" t="s">
        <v>128</v>
      </c>
      <c r="E125" s="219" t="s">
        <v>299</v>
      </c>
      <c r="F125" s="220" t="s">
        <v>300</v>
      </c>
      <c r="G125" s="221" t="s">
        <v>301</v>
      </c>
      <c r="H125" s="222">
        <v>1</v>
      </c>
      <c r="I125" s="223"/>
      <c r="J125" s="224">
        <f>ROUND(I125*H125,2)</f>
        <v>0</v>
      </c>
      <c r="K125" s="220" t="s">
        <v>132</v>
      </c>
      <c r="L125" s="44"/>
      <c r="M125" s="225" t="s">
        <v>1</v>
      </c>
      <c r="N125" s="226" t="s">
        <v>40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302</v>
      </c>
      <c r="AT125" s="229" t="s">
        <v>128</v>
      </c>
      <c r="AU125" s="229" t="s">
        <v>85</v>
      </c>
      <c r="AY125" s="17" t="s">
        <v>126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83</v>
      </c>
      <c r="BK125" s="230">
        <f>ROUND(I125*H125,2)</f>
        <v>0</v>
      </c>
      <c r="BL125" s="17" t="s">
        <v>302</v>
      </c>
      <c r="BM125" s="229" t="s">
        <v>303</v>
      </c>
    </row>
    <row r="126" s="2" customFormat="1">
      <c r="A126" s="38"/>
      <c r="B126" s="39"/>
      <c r="C126" s="40"/>
      <c r="D126" s="233" t="s">
        <v>142</v>
      </c>
      <c r="E126" s="40"/>
      <c r="F126" s="253" t="s">
        <v>304</v>
      </c>
      <c r="G126" s="40"/>
      <c r="H126" s="40"/>
      <c r="I126" s="254"/>
      <c r="J126" s="40"/>
      <c r="K126" s="40"/>
      <c r="L126" s="44"/>
      <c r="M126" s="255"/>
      <c r="N126" s="256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142</v>
      </c>
      <c r="AU126" s="17" t="s">
        <v>85</v>
      </c>
    </row>
    <row r="127" s="12" customFormat="1" ht="22.8" customHeight="1">
      <c r="A127" s="12"/>
      <c r="B127" s="202"/>
      <c r="C127" s="203"/>
      <c r="D127" s="204" t="s">
        <v>74</v>
      </c>
      <c r="E127" s="216" t="s">
        <v>305</v>
      </c>
      <c r="F127" s="216" t="s">
        <v>306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SUM(P128:P133)</f>
        <v>0</v>
      </c>
      <c r="Q127" s="210"/>
      <c r="R127" s="211">
        <f>SUM(R128:R133)</f>
        <v>0</v>
      </c>
      <c r="S127" s="210"/>
      <c r="T127" s="212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156</v>
      </c>
      <c r="AT127" s="214" t="s">
        <v>74</v>
      </c>
      <c r="AU127" s="214" t="s">
        <v>83</v>
      </c>
      <c r="AY127" s="213" t="s">
        <v>126</v>
      </c>
      <c r="BK127" s="215">
        <f>SUM(BK128:BK133)</f>
        <v>0</v>
      </c>
    </row>
    <row r="128" s="2" customFormat="1" ht="24.15" customHeight="1">
      <c r="A128" s="38"/>
      <c r="B128" s="39"/>
      <c r="C128" s="218" t="s">
        <v>85</v>
      </c>
      <c r="D128" s="218" t="s">
        <v>128</v>
      </c>
      <c r="E128" s="219" t="s">
        <v>307</v>
      </c>
      <c r="F128" s="220" t="s">
        <v>308</v>
      </c>
      <c r="G128" s="221" t="s">
        <v>301</v>
      </c>
      <c r="H128" s="222">
        <v>1</v>
      </c>
      <c r="I128" s="223"/>
      <c r="J128" s="224">
        <f>ROUND(I128*H128,2)</f>
        <v>0</v>
      </c>
      <c r="K128" s="220" t="s">
        <v>132</v>
      </c>
      <c r="L128" s="44"/>
      <c r="M128" s="225" t="s">
        <v>1</v>
      </c>
      <c r="N128" s="226" t="s">
        <v>40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302</v>
      </c>
      <c r="AT128" s="229" t="s">
        <v>128</v>
      </c>
      <c r="AU128" s="229" t="s">
        <v>85</v>
      </c>
      <c r="AY128" s="17" t="s">
        <v>126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302</v>
      </c>
      <c r="BM128" s="229" t="s">
        <v>309</v>
      </c>
    </row>
    <row r="129" s="2" customFormat="1">
      <c r="A129" s="38"/>
      <c r="B129" s="39"/>
      <c r="C129" s="40"/>
      <c r="D129" s="233" t="s">
        <v>142</v>
      </c>
      <c r="E129" s="40"/>
      <c r="F129" s="253" t="s">
        <v>310</v>
      </c>
      <c r="G129" s="40"/>
      <c r="H129" s="40"/>
      <c r="I129" s="254"/>
      <c r="J129" s="40"/>
      <c r="K129" s="40"/>
      <c r="L129" s="44"/>
      <c r="M129" s="255"/>
      <c r="N129" s="256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142</v>
      </c>
      <c r="AU129" s="17" t="s">
        <v>85</v>
      </c>
    </row>
    <row r="130" s="2" customFormat="1" ht="16.5" customHeight="1">
      <c r="A130" s="38"/>
      <c r="B130" s="39"/>
      <c r="C130" s="218" t="s">
        <v>148</v>
      </c>
      <c r="D130" s="218" t="s">
        <v>128</v>
      </c>
      <c r="E130" s="219" t="s">
        <v>311</v>
      </c>
      <c r="F130" s="220" t="s">
        <v>312</v>
      </c>
      <c r="G130" s="221" t="s">
        <v>301</v>
      </c>
      <c r="H130" s="222">
        <v>1</v>
      </c>
      <c r="I130" s="223"/>
      <c r="J130" s="224">
        <f>ROUND(I130*H130,2)</f>
        <v>0</v>
      </c>
      <c r="K130" s="220" t="s">
        <v>132</v>
      </c>
      <c r="L130" s="44"/>
      <c r="M130" s="225" t="s">
        <v>1</v>
      </c>
      <c r="N130" s="226" t="s">
        <v>40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302</v>
      </c>
      <c r="AT130" s="229" t="s">
        <v>128</v>
      </c>
      <c r="AU130" s="229" t="s">
        <v>85</v>
      </c>
      <c r="AY130" s="17" t="s">
        <v>126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83</v>
      </c>
      <c r="BK130" s="230">
        <f>ROUND(I130*H130,2)</f>
        <v>0</v>
      </c>
      <c r="BL130" s="17" t="s">
        <v>302</v>
      </c>
      <c r="BM130" s="229" t="s">
        <v>313</v>
      </c>
    </row>
    <row r="131" s="2" customFormat="1">
      <c r="A131" s="38"/>
      <c r="B131" s="39"/>
      <c r="C131" s="40"/>
      <c r="D131" s="233" t="s">
        <v>142</v>
      </c>
      <c r="E131" s="40"/>
      <c r="F131" s="253" t="s">
        <v>314</v>
      </c>
      <c r="G131" s="40"/>
      <c r="H131" s="40"/>
      <c r="I131" s="254"/>
      <c r="J131" s="40"/>
      <c r="K131" s="40"/>
      <c r="L131" s="44"/>
      <c r="M131" s="255"/>
      <c r="N131" s="256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142</v>
      </c>
      <c r="AU131" s="17" t="s">
        <v>85</v>
      </c>
    </row>
    <row r="132" s="2" customFormat="1" ht="16.5" customHeight="1">
      <c r="A132" s="38"/>
      <c r="B132" s="39"/>
      <c r="C132" s="218" t="s">
        <v>133</v>
      </c>
      <c r="D132" s="218" t="s">
        <v>128</v>
      </c>
      <c r="E132" s="219" t="s">
        <v>315</v>
      </c>
      <c r="F132" s="220" t="s">
        <v>316</v>
      </c>
      <c r="G132" s="221" t="s">
        <v>301</v>
      </c>
      <c r="H132" s="222">
        <v>1</v>
      </c>
      <c r="I132" s="223"/>
      <c r="J132" s="224">
        <f>ROUND(I132*H132,2)</f>
        <v>0</v>
      </c>
      <c r="K132" s="220" t="s">
        <v>132</v>
      </c>
      <c r="L132" s="44"/>
      <c r="M132" s="225" t="s">
        <v>1</v>
      </c>
      <c r="N132" s="226" t="s">
        <v>40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302</v>
      </c>
      <c r="AT132" s="229" t="s">
        <v>128</v>
      </c>
      <c r="AU132" s="229" t="s">
        <v>85</v>
      </c>
      <c r="AY132" s="17" t="s">
        <v>126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302</v>
      </c>
      <c r="BM132" s="229" t="s">
        <v>317</v>
      </c>
    </row>
    <row r="133" s="2" customFormat="1">
      <c r="A133" s="38"/>
      <c r="B133" s="39"/>
      <c r="C133" s="40"/>
      <c r="D133" s="233" t="s">
        <v>142</v>
      </c>
      <c r="E133" s="40"/>
      <c r="F133" s="253" t="s">
        <v>318</v>
      </c>
      <c r="G133" s="40"/>
      <c r="H133" s="40"/>
      <c r="I133" s="254"/>
      <c r="J133" s="40"/>
      <c r="K133" s="40"/>
      <c r="L133" s="44"/>
      <c r="M133" s="255"/>
      <c r="N133" s="256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142</v>
      </c>
      <c r="AU133" s="17" t="s">
        <v>85</v>
      </c>
    </row>
    <row r="134" s="12" customFormat="1" ht="22.8" customHeight="1">
      <c r="A134" s="12"/>
      <c r="B134" s="202"/>
      <c r="C134" s="203"/>
      <c r="D134" s="204" t="s">
        <v>74</v>
      </c>
      <c r="E134" s="216" t="s">
        <v>319</v>
      </c>
      <c r="F134" s="216" t="s">
        <v>320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SUM(P135:P136)</f>
        <v>0</v>
      </c>
      <c r="Q134" s="210"/>
      <c r="R134" s="211">
        <f>SUM(R135:R136)</f>
        <v>0</v>
      </c>
      <c r="S134" s="210"/>
      <c r="T134" s="212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156</v>
      </c>
      <c r="AT134" s="214" t="s">
        <v>74</v>
      </c>
      <c r="AU134" s="214" t="s">
        <v>83</v>
      </c>
      <c r="AY134" s="213" t="s">
        <v>126</v>
      </c>
      <c r="BK134" s="215">
        <f>SUM(BK135:BK136)</f>
        <v>0</v>
      </c>
    </row>
    <row r="135" s="2" customFormat="1" ht="33" customHeight="1">
      <c r="A135" s="38"/>
      <c r="B135" s="39"/>
      <c r="C135" s="218" t="s">
        <v>156</v>
      </c>
      <c r="D135" s="218" t="s">
        <v>128</v>
      </c>
      <c r="E135" s="219" t="s">
        <v>321</v>
      </c>
      <c r="F135" s="220" t="s">
        <v>322</v>
      </c>
      <c r="G135" s="221" t="s">
        <v>301</v>
      </c>
      <c r="H135" s="222">
        <v>1</v>
      </c>
      <c r="I135" s="223"/>
      <c r="J135" s="224">
        <f>ROUND(I135*H135,2)</f>
        <v>0</v>
      </c>
      <c r="K135" s="220" t="s">
        <v>323</v>
      </c>
      <c r="L135" s="44"/>
      <c r="M135" s="225" t="s">
        <v>1</v>
      </c>
      <c r="N135" s="226" t="s">
        <v>40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302</v>
      </c>
      <c r="AT135" s="229" t="s">
        <v>128</v>
      </c>
      <c r="AU135" s="229" t="s">
        <v>85</v>
      </c>
      <c r="AY135" s="17" t="s">
        <v>126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302</v>
      </c>
      <c r="BM135" s="229" t="s">
        <v>324</v>
      </c>
    </row>
    <row r="136" s="2" customFormat="1">
      <c r="A136" s="38"/>
      <c r="B136" s="39"/>
      <c r="C136" s="40"/>
      <c r="D136" s="233" t="s">
        <v>142</v>
      </c>
      <c r="E136" s="40"/>
      <c r="F136" s="253" t="s">
        <v>325</v>
      </c>
      <c r="G136" s="40"/>
      <c r="H136" s="40"/>
      <c r="I136" s="254"/>
      <c r="J136" s="40"/>
      <c r="K136" s="40"/>
      <c r="L136" s="44"/>
      <c r="M136" s="255"/>
      <c r="N136" s="256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142</v>
      </c>
      <c r="AU136" s="17" t="s">
        <v>85</v>
      </c>
    </row>
    <row r="137" s="12" customFormat="1" ht="22.8" customHeight="1">
      <c r="A137" s="12"/>
      <c r="B137" s="202"/>
      <c r="C137" s="203"/>
      <c r="D137" s="204" t="s">
        <v>74</v>
      </c>
      <c r="E137" s="216" t="s">
        <v>326</v>
      </c>
      <c r="F137" s="216" t="s">
        <v>327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SUM(P138:P139)</f>
        <v>0</v>
      </c>
      <c r="Q137" s="210"/>
      <c r="R137" s="211">
        <f>SUM(R138:R139)</f>
        <v>0</v>
      </c>
      <c r="S137" s="210"/>
      <c r="T137" s="212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156</v>
      </c>
      <c r="AT137" s="214" t="s">
        <v>74</v>
      </c>
      <c r="AU137" s="214" t="s">
        <v>83</v>
      </c>
      <c r="AY137" s="213" t="s">
        <v>126</v>
      </c>
      <c r="BK137" s="215">
        <f>SUM(BK138:BK139)</f>
        <v>0</v>
      </c>
    </row>
    <row r="138" s="2" customFormat="1" ht="16.5" customHeight="1">
      <c r="A138" s="38"/>
      <c r="B138" s="39"/>
      <c r="C138" s="218" t="s">
        <v>179</v>
      </c>
      <c r="D138" s="218" t="s">
        <v>128</v>
      </c>
      <c r="E138" s="219" t="s">
        <v>328</v>
      </c>
      <c r="F138" s="220" t="s">
        <v>329</v>
      </c>
      <c r="G138" s="221" t="s">
        <v>301</v>
      </c>
      <c r="H138" s="222">
        <v>1</v>
      </c>
      <c r="I138" s="223"/>
      <c r="J138" s="224">
        <f>ROUND(I138*H138,2)</f>
        <v>0</v>
      </c>
      <c r="K138" s="220" t="s">
        <v>132</v>
      </c>
      <c r="L138" s="44"/>
      <c r="M138" s="225" t="s">
        <v>1</v>
      </c>
      <c r="N138" s="226" t="s">
        <v>40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302</v>
      </c>
      <c r="AT138" s="229" t="s">
        <v>128</v>
      </c>
      <c r="AU138" s="229" t="s">
        <v>85</v>
      </c>
      <c r="AY138" s="17" t="s">
        <v>126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83</v>
      </c>
      <c r="BK138" s="230">
        <f>ROUND(I138*H138,2)</f>
        <v>0</v>
      </c>
      <c r="BL138" s="17" t="s">
        <v>302</v>
      </c>
      <c r="BM138" s="229" t="s">
        <v>330</v>
      </c>
    </row>
    <row r="139" s="2" customFormat="1">
      <c r="A139" s="38"/>
      <c r="B139" s="39"/>
      <c r="C139" s="40"/>
      <c r="D139" s="233" t="s">
        <v>142</v>
      </c>
      <c r="E139" s="40"/>
      <c r="F139" s="253" t="s">
        <v>331</v>
      </c>
      <c r="G139" s="40"/>
      <c r="H139" s="40"/>
      <c r="I139" s="254"/>
      <c r="J139" s="40"/>
      <c r="K139" s="40"/>
      <c r="L139" s="44"/>
      <c r="M139" s="255"/>
      <c r="N139" s="256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142</v>
      </c>
      <c r="AU139" s="17" t="s">
        <v>85</v>
      </c>
    </row>
    <row r="140" s="12" customFormat="1" ht="22.8" customHeight="1">
      <c r="A140" s="12"/>
      <c r="B140" s="202"/>
      <c r="C140" s="203"/>
      <c r="D140" s="204" t="s">
        <v>74</v>
      </c>
      <c r="E140" s="216" t="s">
        <v>332</v>
      </c>
      <c r="F140" s="216" t="s">
        <v>333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SUM(P141:P142)</f>
        <v>0</v>
      </c>
      <c r="Q140" s="210"/>
      <c r="R140" s="211">
        <f>SUM(R141:R142)</f>
        <v>0</v>
      </c>
      <c r="S140" s="210"/>
      <c r="T140" s="212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156</v>
      </c>
      <c r="AT140" s="214" t="s">
        <v>74</v>
      </c>
      <c r="AU140" s="214" t="s">
        <v>83</v>
      </c>
      <c r="AY140" s="213" t="s">
        <v>126</v>
      </c>
      <c r="BK140" s="215">
        <f>SUM(BK141:BK142)</f>
        <v>0</v>
      </c>
    </row>
    <row r="141" s="2" customFormat="1" ht="16.5" customHeight="1">
      <c r="A141" s="38"/>
      <c r="B141" s="39"/>
      <c r="C141" s="218" t="s">
        <v>206</v>
      </c>
      <c r="D141" s="218" t="s">
        <v>128</v>
      </c>
      <c r="E141" s="219" t="s">
        <v>334</v>
      </c>
      <c r="F141" s="220" t="s">
        <v>335</v>
      </c>
      <c r="G141" s="221" t="s">
        <v>301</v>
      </c>
      <c r="H141" s="222">
        <v>1</v>
      </c>
      <c r="I141" s="223"/>
      <c r="J141" s="224">
        <f>ROUND(I141*H141,2)</f>
        <v>0</v>
      </c>
      <c r="K141" s="220" t="s">
        <v>132</v>
      </c>
      <c r="L141" s="44"/>
      <c r="M141" s="225" t="s">
        <v>1</v>
      </c>
      <c r="N141" s="226" t="s">
        <v>40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302</v>
      </c>
      <c r="AT141" s="229" t="s">
        <v>128</v>
      </c>
      <c r="AU141" s="229" t="s">
        <v>85</v>
      </c>
      <c r="AY141" s="17" t="s">
        <v>126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302</v>
      </c>
      <c r="BM141" s="229" t="s">
        <v>336</v>
      </c>
    </row>
    <row r="142" s="2" customFormat="1">
      <c r="A142" s="38"/>
      <c r="B142" s="39"/>
      <c r="C142" s="40"/>
      <c r="D142" s="233" t="s">
        <v>142</v>
      </c>
      <c r="E142" s="40"/>
      <c r="F142" s="253" t="s">
        <v>337</v>
      </c>
      <c r="G142" s="40"/>
      <c r="H142" s="40"/>
      <c r="I142" s="254"/>
      <c r="J142" s="40"/>
      <c r="K142" s="40"/>
      <c r="L142" s="44"/>
      <c r="M142" s="276"/>
      <c r="N142" s="277"/>
      <c r="O142" s="270"/>
      <c r="P142" s="270"/>
      <c r="Q142" s="270"/>
      <c r="R142" s="270"/>
      <c r="S142" s="270"/>
      <c r="T142" s="27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142</v>
      </c>
      <c r="AU142" s="17" t="s">
        <v>85</v>
      </c>
    </row>
    <row r="143" s="2" customFormat="1" ht="6.96" customHeight="1">
      <c r="A143" s="38"/>
      <c r="B143" s="66"/>
      <c r="C143" s="67"/>
      <c r="D143" s="67"/>
      <c r="E143" s="67"/>
      <c r="F143" s="67"/>
      <c r="G143" s="67"/>
      <c r="H143" s="67"/>
      <c r="I143" s="67"/>
      <c r="J143" s="67"/>
      <c r="K143" s="67"/>
      <c r="L143" s="44"/>
      <c r="M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</sheetData>
  <sheetProtection sheet="1" autoFilter="0" formatColumns="0" formatRows="0" objects="1" scenarios="1" spinCount="100000" saltValue="u7xaRiLCR6hZODEMhtGhl2xQRLb0OQrS+MkNmd7vwi0NiZGe0iaU7U1HSRuyEWj1YtqIhHQak09KHt/vspf2ow==" hashValue="g2eml2Oyh1fIDZ2LnHQwbVq3PiKsmjcAduPsXz4AX9qTwLN7/atVVRyCR5SIC42dDk6UDGgLR/U9L+ehv7Qz6Q==" algorithmName="SHA-512" password="CC35"/>
  <autoFilter ref="C121:K14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Skalnik</dc:creator>
  <cp:lastModifiedBy>Skalnik</cp:lastModifiedBy>
  <dcterms:created xsi:type="dcterms:W3CDTF">2023-10-10T11:54:44Z</dcterms:created>
  <dcterms:modified xsi:type="dcterms:W3CDTF">2023-10-10T11:54:51Z</dcterms:modified>
</cp:coreProperties>
</file>